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data\CADD\PRIVATE DEVELOPMENT (2020)\_TEMPLATES\Plan Review templates\"/>
    </mc:Choice>
  </mc:AlternateContent>
  <xr:revisionPtr revIDLastSave="0" documentId="13_ncr:1_{A014F44D-07D9-4159-A75B-BDE47A0A2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 Typing in Form" sheetId="2" r:id="rId1"/>
  </sheets>
  <definedNames>
    <definedName name="_xlnm.Print_Area" localSheetId="0">'for Typing in Form'!$A$1:$L$51</definedName>
    <definedName name="Z_7666CDB7_7B49_46A0_8F96_DE0D560BCF4D_.wvu.PrintArea" localSheetId="0" hidden="1">'for Typing in Form'!$A$1:$L$51</definedName>
  </definedNames>
  <calcPr calcId="191029"/>
  <customWorkbookViews>
    <customWorkbookView name="Easy Print - HZ" guid="{7666CDB7-7B49-46A0-8F96-DE0D560BCF4D}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3" i="2" l="1"/>
  <c r="L124" i="2"/>
  <c r="L125" i="2"/>
  <c r="L126" i="2"/>
  <c r="L127" i="2"/>
  <c r="L128" i="2"/>
  <c r="L129" i="2"/>
  <c r="K129" i="2"/>
  <c r="K128" i="2"/>
  <c r="K127" i="2"/>
  <c r="K126" i="2"/>
  <c r="K125" i="2"/>
  <c r="K124" i="2"/>
  <c r="K123" i="2"/>
  <c r="K132" i="2"/>
  <c r="K131" i="2"/>
  <c r="L118" i="2"/>
  <c r="L130" i="2"/>
  <c r="L132" i="2" s="1"/>
  <c r="K109" i="2"/>
  <c r="K110" i="2"/>
  <c r="K111" i="2"/>
  <c r="K112" i="2"/>
  <c r="K113" i="2"/>
  <c r="K118" i="2" s="1"/>
  <c r="K114" i="2"/>
  <c r="K115" i="2"/>
  <c r="K116" i="2"/>
  <c r="K117" i="2"/>
  <c r="K108" i="2"/>
  <c r="L104" i="2"/>
  <c r="K104" i="2"/>
  <c r="K98" i="2"/>
  <c r="K99" i="2"/>
  <c r="K100" i="2"/>
  <c r="K101" i="2"/>
  <c r="K102" i="2"/>
  <c r="K103" i="2"/>
  <c r="K97" i="2"/>
  <c r="L93" i="2"/>
  <c r="K93" i="2"/>
  <c r="K87" i="2"/>
  <c r="K88" i="2"/>
  <c r="K89" i="2"/>
  <c r="K90" i="2"/>
  <c r="K91" i="2"/>
  <c r="K92" i="2"/>
  <c r="K86" i="2"/>
  <c r="L80" i="2"/>
  <c r="K8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60" i="2"/>
  <c r="L54" i="2"/>
  <c r="K54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39" i="2"/>
  <c r="L33" i="2"/>
  <c r="K33" i="2"/>
  <c r="K22" i="2"/>
  <c r="K23" i="2"/>
  <c r="K24" i="2"/>
  <c r="K25" i="2"/>
  <c r="K26" i="2"/>
  <c r="K27" i="2"/>
  <c r="K28" i="2"/>
  <c r="K29" i="2"/>
  <c r="K30" i="2"/>
  <c r="K31" i="2"/>
  <c r="K32" i="2"/>
  <c r="K21" i="2"/>
  <c r="L15" i="2"/>
  <c r="K14" i="2"/>
  <c r="K13" i="2"/>
  <c r="K15" i="2" s="1"/>
  <c r="L131" i="2" l="1"/>
</calcChain>
</file>

<file path=xl/sharedStrings.xml><?xml version="1.0" encoding="utf-8"?>
<sst xmlns="http://schemas.openxmlformats.org/spreadsheetml/2006/main" count="235" uniqueCount="112">
  <si>
    <t>CITY OF RICHLAND</t>
  </si>
  <si>
    <t>PUBLIC INFRASTRUCTURE COST ESTIMATING TOOL</t>
  </si>
  <si>
    <t>PROJECT :</t>
  </si>
  <si>
    <t>DEVELOPER:</t>
  </si>
  <si>
    <t xml:space="preserve"> DATE:</t>
  </si>
  <si>
    <t>QUANTITY</t>
  </si>
  <si>
    <t>VALUE</t>
  </si>
  <si>
    <t>ADJ. VALUE</t>
  </si>
  <si>
    <t>GRADING</t>
  </si>
  <si>
    <t>DESCRIPTION</t>
  </si>
  <si>
    <t>UNIT</t>
  </si>
  <si>
    <t>UNIT COST</t>
  </si>
  <si>
    <t>PW USE ONLY</t>
  </si>
  <si>
    <t>TOTAL VALUE</t>
  </si>
  <si>
    <t>Mass Grading of Right-of-way Only / Embankment</t>
  </si>
  <si>
    <t>SANITARY SEWER SYSTEM</t>
  </si>
  <si>
    <t>4-Inch Sewer Lateral</t>
  </si>
  <si>
    <t>6-Inch Sewer Lateral</t>
  </si>
  <si>
    <t>8-Inch SDR26 Sewer Main (15-Ft or deeper)</t>
  </si>
  <si>
    <t>12-Inch SDR26 Sewer Main (15-Ft or deeper)</t>
  </si>
  <si>
    <t>18-Inch SDR26 Sewer Main (all depths)</t>
  </si>
  <si>
    <t>8-Inch SDR35 Sewer Main (maximum 15-Ft depth)</t>
  </si>
  <si>
    <t>12-Inch SDR35 Sewer Main (maximum 15-Ft depth)</t>
  </si>
  <si>
    <t>48-Inch Sewer Manhole</t>
  </si>
  <si>
    <t>Connect To Existing Manhole</t>
  </si>
  <si>
    <t>Raise Sewer Casting To Final Grade</t>
  </si>
  <si>
    <t>LF</t>
  </si>
  <si>
    <t>EA</t>
  </si>
  <si>
    <t>LS</t>
  </si>
  <si>
    <t>STORM DRAINAGE SYSTEM</t>
  </si>
  <si>
    <t>12-Inch CMP/ADS/PVC Storm Pipe</t>
  </si>
  <si>
    <t>15-Inch CMP/ADS/PVC Storm Pipe</t>
  </si>
  <si>
    <t>18-Inch CMP/ADS/PVC Storm Pipe</t>
  </si>
  <si>
    <t>24-Inch CMP/ADS/PVC Storm Pipe</t>
  </si>
  <si>
    <t>Type 1 (24-Inch) Catch Basin</t>
  </si>
  <si>
    <t xml:space="preserve">Type 2 (48-Inch) Catch Basin </t>
  </si>
  <si>
    <t>Sedimentation Manhole</t>
  </si>
  <si>
    <t>Sewer Clean-Out</t>
  </si>
  <si>
    <t>Trash Rack</t>
  </si>
  <si>
    <t>Connect To Existing Storm Structure</t>
  </si>
  <si>
    <t>Storm Retention Basin</t>
  </si>
  <si>
    <t>Raise Storm Castings To Final Grade</t>
  </si>
  <si>
    <t>Storm Swale</t>
  </si>
  <si>
    <t>72-Inch Drywell</t>
  </si>
  <si>
    <t>WATER SUPPLY SYSTEM</t>
  </si>
  <si>
    <t>6-Inch Water Main</t>
  </si>
  <si>
    <t>8-Inch Water Main</t>
  </si>
  <si>
    <t>10-Inch Water Main</t>
  </si>
  <si>
    <t>12-Inch Water Main</t>
  </si>
  <si>
    <t>18-Inch Water Main</t>
  </si>
  <si>
    <t xml:space="preserve">Other - </t>
  </si>
  <si>
    <t>20-Inch Water Main</t>
  </si>
  <si>
    <t>24-Inch Water Main</t>
  </si>
  <si>
    <t>1-Inch Water Service</t>
  </si>
  <si>
    <t>2-Inch Water Service</t>
  </si>
  <si>
    <t>Connect to Existing Water Main Stub</t>
  </si>
  <si>
    <t>Blow-Off Assembly</t>
  </si>
  <si>
    <t>Fire Hydrant Assembly (including tee and valve)</t>
  </si>
  <si>
    <t>Tap on Existing Main (tapping tee and valve)</t>
  </si>
  <si>
    <t>Reduced Pressure Backflow Assembly (2-Inch or smaller)</t>
  </si>
  <si>
    <t>Double Check Valve Assembly (2-Inch or smaller)</t>
  </si>
  <si>
    <t>Raise Water Castings To Final Grade</t>
  </si>
  <si>
    <t>Check Dam</t>
  </si>
  <si>
    <t>Bollards</t>
  </si>
  <si>
    <t>2-Inch Combination Air &amp; Vacuum Assembly</t>
  </si>
  <si>
    <t>Water Pressure Reducing Assembly</t>
  </si>
  <si>
    <t>PUBLIC ROADWAY IMPROVEMENTS</t>
  </si>
  <si>
    <t>Fine Grade Curbs, Crushed Rock Subgrade, and Backfill</t>
  </si>
  <si>
    <t>18-Inch Vertical Concrete Curb and Gutter</t>
  </si>
  <si>
    <t>18-Inch Rolled Concrete Curb and Gutter</t>
  </si>
  <si>
    <t>Fine Grade Sidewalk with 2-Inch Crushed Subgrade and Backfill</t>
  </si>
  <si>
    <t>Concrete Sidewalk (4-Inch thick)</t>
  </si>
  <si>
    <t>ADA Curb Ramps (with truncated domes)</t>
  </si>
  <si>
    <t>SF</t>
  </si>
  <si>
    <t>Crushed Rock Base and Top Course (CSBC/CSTC)</t>
  </si>
  <si>
    <t>4-Inch HMA Paving (Roadway)</t>
  </si>
  <si>
    <t>2-Inch HMA Paving (Pedestrian Pathway)</t>
  </si>
  <si>
    <t>Street Signs (including posts)</t>
  </si>
  <si>
    <t>Striping/Channelization Markings (Including crosswalks and stop bars)</t>
  </si>
  <si>
    <t>TON</t>
  </si>
  <si>
    <t>SY</t>
  </si>
  <si>
    <t>Gravel Maintenance Road</t>
  </si>
  <si>
    <t>TOTAL</t>
  </si>
  <si>
    <t>A. EARTHWORK</t>
  </si>
  <si>
    <t>B. SEWER PIPE AND MANHOLES</t>
  </si>
  <si>
    <t>C. STORM DRAIN PIPE AND STRUCTURES</t>
  </si>
  <si>
    <t>D. WATER PIPE, FITTING, AND SERVICES</t>
  </si>
  <si>
    <t>E. CONCRETE FLAT WORK AND PREPARATION</t>
  </si>
  <si>
    <t>F. ROADWAY PREPARATION AND PAVING</t>
  </si>
  <si>
    <t>G. ON-SITE SPECIFIC CONSTRUCTION COSTS</t>
  </si>
  <si>
    <t>Street Light Assembly - Direct Bury (Minor Collector and Local streets)</t>
  </si>
  <si>
    <t>Street Light Assembly - Foundation (Major Collector and Arterial streets)</t>
  </si>
  <si>
    <t>Metered Load Center Pedestal</t>
  </si>
  <si>
    <t>Junction Box</t>
  </si>
  <si>
    <t>RRFB System Complete</t>
  </si>
  <si>
    <t>Guardrail Post</t>
  </si>
  <si>
    <t>Guardrail Block and Hardware</t>
  </si>
  <si>
    <t>Guardrail Beam Type 3</t>
  </si>
  <si>
    <t>MSKT-SP-MGS (TL-2) System</t>
  </si>
  <si>
    <t>TOTAL VALUE SECTION A</t>
  </si>
  <si>
    <t>TOTAL VALUE SECTION B</t>
  </si>
  <si>
    <t>TOTAL VALUE SECTION C</t>
  </si>
  <si>
    <t>TOTAL VALUE SECTION D</t>
  </si>
  <si>
    <t>TOTAL VALUE SECTION E</t>
  </si>
  <si>
    <t>TOTAL VALUE SECTION F</t>
  </si>
  <si>
    <t>TOTAL VALUE SECTION G</t>
  </si>
  <si>
    <t>TOTAL PUBLIC INFRASTRUCTURE COSTS</t>
  </si>
  <si>
    <t>ITEM DESCRIPTION</t>
  </si>
  <si>
    <t>GRAND TOTAL PUBLIC INFRASTRUCTURE COSTS</t>
  </si>
  <si>
    <t>3% PERMIT FEE OF GRAND TOTAL</t>
  </si>
  <si>
    <t xml:space="preserve">ENGINEER: </t>
  </si>
  <si>
    <t>2% PERMIT FEE OF GRAND TOTAL (IF OVER 2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</si>
</sst>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u/>
      <sz val="9"/>
      <color rgb="FFFF0000"/>
      <name val="Arial"/>
      <family val="2"/>
    </font>
    <font>
      <b/>
      <sz val="9"/>
      <color indexed="12"/>
      <name val="Comic Sans MS"/>
      <family val="4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478E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8" fontId="11" fillId="0" borderId="4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7" fontId="10" fillId="0" borderId="4" xfId="0" applyNumberFormat="1" applyFont="1" applyBorder="1" applyAlignment="1">
      <alignment horizontal="center"/>
    </xf>
    <xf numFmtId="7" fontId="19" fillId="0" borderId="4" xfId="0" applyNumberFormat="1" applyFont="1" applyBorder="1" applyAlignment="1">
      <alignment horizontal="center" vertical="top"/>
    </xf>
    <xf numFmtId="7" fontId="11" fillId="0" borderId="4" xfId="0" applyNumberFormat="1" applyFont="1" applyBorder="1" applyAlignment="1">
      <alignment horizontal="center" vertical="top"/>
    </xf>
    <xf numFmtId="7" fontId="10" fillId="0" borderId="4" xfId="0" applyNumberFormat="1" applyFont="1" applyBorder="1" applyAlignment="1">
      <alignment horizontal="center" vertical="center"/>
    </xf>
    <xf numFmtId="7" fontId="11" fillId="0" borderId="4" xfId="0" applyNumberFormat="1" applyFont="1" applyBorder="1" applyAlignment="1">
      <alignment horizontal="center"/>
    </xf>
    <xf numFmtId="7" fontId="19" fillId="0" borderId="4" xfId="0" applyNumberFormat="1" applyFont="1" applyBorder="1" applyAlignment="1">
      <alignment horizontal="center"/>
    </xf>
    <xf numFmtId="7" fontId="18" fillId="0" borderId="4" xfId="0" applyNumberFormat="1" applyFont="1" applyBorder="1" applyAlignment="1">
      <alignment horizontal="center" vertical="center"/>
    </xf>
    <xf numFmtId="7" fontId="11" fillId="0" borderId="7" xfId="0" applyNumberFormat="1" applyFont="1" applyBorder="1" applyAlignment="1">
      <alignment horizontal="center"/>
    </xf>
    <xf numFmtId="7" fontId="0" fillId="0" borderId="4" xfId="0" applyNumberFormat="1" applyBorder="1" applyAlignment="1">
      <alignment horizontal="center"/>
    </xf>
    <xf numFmtId="7" fontId="20" fillId="0" borderId="4" xfId="0" applyNumberFormat="1" applyFont="1" applyBorder="1" applyAlignment="1">
      <alignment horizontal="center"/>
    </xf>
    <xf numFmtId="7" fontId="21" fillId="0" borderId="4" xfId="0" applyNumberFormat="1" applyFont="1" applyBorder="1" applyAlignment="1">
      <alignment horizontal="center"/>
    </xf>
    <xf numFmtId="7" fontId="5" fillId="0" borderId="4" xfId="0" applyNumberFormat="1" applyFont="1" applyBorder="1" applyAlignment="1">
      <alignment horizontal="center"/>
    </xf>
    <xf numFmtId="7" fontId="22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right" wrapText="1"/>
    </xf>
    <xf numFmtId="0" fontId="16" fillId="2" borderId="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7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wrapText="1"/>
    </xf>
    <xf numFmtId="7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7" fontId="10" fillId="0" borderId="4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right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7" fontId="10" fillId="0" borderId="4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11" fillId="3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14" fillId="0" borderId="1" xfId="1" applyFont="1" applyBorder="1" applyAlignment="1" applyProtection="1">
      <alignment horizontal="center"/>
      <protection locked="0"/>
    </xf>
    <xf numFmtId="43" fontId="14" fillId="0" borderId="2" xfId="1" applyFont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43" fontId="11" fillId="0" borderId="0" xfId="1" applyFont="1" applyBorder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7" fontId="17" fillId="0" borderId="4" xfId="0" applyNumberFormat="1" applyFont="1" applyBorder="1" applyAlignment="1">
      <alignment horizontal="center" vertical="center"/>
    </xf>
    <xf numFmtId="7" fontId="19" fillId="0" borderId="4" xfId="0" applyNumberFormat="1" applyFont="1" applyBorder="1" applyAlignment="1">
      <alignment horizontal="center" vertical="center"/>
    </xf>
    <xf numFmtId="7" fontId="19" fillId="0" borderId="7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 wrapText="1"/>
    </xf>
    <xf numFmtId="7" fontId="10" fillId="0" borderId="4" xfId="0" applyNumberFormat="1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109330</xdr:colOff>
      <xdr:row>0</xdr:row>
      <xdr:rowOff>60462</xdr:rowOff>
    </xdr:from>
    <xdr:to>
      <xdr:col>2</xdr:col>
      <xdr:colOff>173934</xdr:colOff>
      <xdr:row>5</xdr:row>
      <xdr:rowOff>65997</xdr:rowOff>
    </xdr:to>
    <xdr:pic>
      <xdr:nvPicPr>
        <xdr:cNvPr id="3" name="Picture 2" descr="R with Washington - new 9-201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330" y="60462"/>
          <a:ext cx="793474" cy="1372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2"/>
  <sheetViews>
    <sheetView tabSelected="1" topLeftCell="A91" zoomScale="115" zoomScaleNormal="115" workbookViewId="0">
      <selection activeCell="F103" sqref="F103"/>
    </sheetView>
  </sheetViews>
  <sheetFormatPr defaultRowHeight="12.75" x14ac:dyDescent="0.2"/>
  <cols>
    <col min="1" max="2" width="5.42578125" customWidth="1"/>
    <col min="3" max="3" width="4.85546875" customWidth="1"/>
    <col min="4" max="4" width="14.85546875" customWidth="1"/>
    <col min="5" max="5" width="11" customWidth="1"/>
    <col min="6" max="6" width="5.85546875" style="3" customWidth="1"/>
    <col min="7" max="7" width="6.140625" customWidth="1"/>
    <col min="8" max="8" width="5.140625" customWidth="1"/>
    <col min="9" max="9" width="6.5703125" customWidth="1"/>
    <col min="10" max="10" width="4.7109375" customWidth="1"/>
    <col min="11" max="11" width="13" style="3" customWidth="1"/>
    <col min="12" max="12" width="13.7109375" style="3" customWidth="1"/>
  </cols>
  <sheetData>
    <row r="1" spans="1:22" s="1" customFormat="1" ht="35.25" customHeight="1" x14ac:dyDescent="0.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22" s="1" customFormat="1" ht="18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22" s="1" customFormat="1" ht="13.5" customHeight="1" x14ac:dyDescent="0.2">
      <c r="F3" s="7"/>
      <c r="K3" s="7"/>
      <c r="L3" s="8"/>
      <c r="M3"/>
      <c r="N3"/>
      <c r="O3"/>
      <c r="P3"/>
      <c r="Q3"/>
      <c r="R3"/>
      <c r="S3"/>
      <c r="T3"/>
      <c r="U3"/>
      <c r="V3"/>
    </row>
    <row r="4" spans="1:22" s="2" customFormat="1" ht="20.25" customHeight="1" x14ac:dyDescent="0.25">
      <c r="A4" s="80" t="s">
        <v>2</v>
      </c>
      <c r="B4" s="80"/>
      <c r="C4" s="80"/>
      <c r="D4" s="80"/>
      <c r="E4" s="75"/>
      <c r="F4" s="75"/>
      <c r="G4" s="75"/>
      <c r="H4" s="75"/>
      <c r="I4" s="75"/>
      <c r="J4" s="75"/>
      <c r="K4" s="75"/>
      <c r="L4" s="75"/>
    </row>
    <row r="5" spans="1:22" s="2" customFormat="1" ht="20.25" customHeight="1" x14ac:dyDescent="0.25">
      <c r="A5" s="80" t="s">
        <v>3</v>
      </c>
      <c r="B5" s="80"/>
      <c r="C5" s="80"/>
      <c r="D5" s="80"/>
      <c r="E5" s="76"/>
      <c r="F5" s="76"/>
      <c r="G5" s="76"/>
      <c r="H5" s="76"/>
      <c r="I5" s="76"/>
      <c r="J5" s="76"/>
      <c r="K5" s="76"/>
      <c r="L5" s="76"/>
    </row>
    <row r="6" spans="1:22" ht="20.25" customHeight="1" x14ac:dyDescent="0.2">
      <c r="A6" s="81" t="s">
        <v>110</v>
      </c>
      <c r="B6" s="81"/>
      <c r="C6" s="81"/>
      <c r="D6" s="81"/>
      <c r="E6" s="77"/>
      <c r="F6" s="77"/>
      <c r="G6" s="77"/>
      <c r="H6" s="77"/>
      <c r="I6" s="77"/>
      <c r="J6" s="77"/>
      <c r="K6" s="77"/>
      <c r="L6" s="77"/>
    </row>
    <row r="7" spans="1:22" ht="19.5" customHeight="1" x14ac:dyDescent="0.2">
      <c r="A7" s="82" t="s">
        <v>4</v>
      </c>
      <c r="B7" s="82"/>
      <c r="C7" s="82"/>
      <c r="D7" s="82"/>
      <c r="E7" s="78"/>
      <c r="F7" s="78"/>
      <c r="G7" s="78"/>
      <c r="H7" s="78"/>
      <c r="I7" s="78"/>
      <c r="J7" s="78"/>
      <c r="K7" s="78"/>
      <c r="L7" s="78"/>
    </row>
    <row r="8" spans="1:22" ht="8.25" customHeight="1" x14ac:dyDescent="0.2">
      <c r="A8" s="4"/>
      <c r="B8" s="4"/>
      <c r="C8" s="4"/>
      <c r="D8" s="4"/>
      <c r="E8" s="3"/>
      <c r="G8" s="3"/>
      <c r="H8" s="3"/>
      <c r="I8" s="3"/>
      <c r="J8" s="3"/>
    </row>
    <row r="9" spans="1:22" ht="15" customHeight="1" thickBot="1" x14ac:dyDescent="0.25">
      <c r="A9" s="69" t="s">
        <v>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22" ht="15" customHeight="1" thickTop="1" thickBot="1" x14ac:dyDescent="0.25">
      <c r="A10" s="79" t="s">
        <v>83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22" ht="11.25" customHeight="1" thickTop="1" x14ac:dyDescent="0.2">
      <c r="A11" s="58" t="s">
        <v>9</v>
      </c>
      <c r="B11" s="58"/>
      <c r="C11" s="58"/>
      <c r="D11" s="58"/>
      <c r="E11" s="58"/>
      <c r="F11" s="58" t="s">
        <v>10</v>
      </c>
      <c r="G11" s="58" t="s">
        <v>11</v>
      </c>
      <c r="H11" s="58"/>
      <c r="I11" s="41" t="s">
        <v>6</v>
      </c>
      <c r="J11" s="41"/>
      <c r="K11" s="41"/>
      <c r="L11" s="17" t="s">
        <v>12</v>
      </c>
    </row>
    <row r="12" spans="1:22" ht="11.25" customHeight="1" x14ac:dyDescent="0.2">
      <c r="A12" s="59"/>
      <c r="B12" s="59"/>
      <c r="C12" s="59"/>
      <c r="D12" s="59"/>
      <c r="E12" s="59"/>
      <c r="F12" s="59"/>
      <c r="G12" s="59"/>
      <c r="H12" s="59"/>
      <c r="I12" s="42" t="s">
        <v>5</v>
      </c>
      <c r="J12" s="42"/>
      <c r="K12" s="15" t="s">
        <v>82</v>
      </c>
      <c r="L12" s="16" t="s">
        <v>7</v>
      </c>
    </row>
    <row r="13" spans="1:22" ht="12.95" customHeight="1" x14ac:dyDescent="0.2">
      <c r="A13" s="61" t="s">
        <v>14</v>
      </c>
      <c r="B13" s="61"/>
      <c r="C13" s="61"/>
      <c r="D13" s="61"/>
      <c r="E13" s="61"/>
      <c r="F13" s="20" t="s">
        <v>28</v>
      </c>
      <c r="G13" s="86"/>
      <c r="H13" s="86"/>
      <c r="I13" s="54">
        <v>1</v>
      </c>
      <c r="J13" s="54"/>
      <c r="K13" s="24">
        <f>G13*I13</f>
        <v>0</v>
      </c>
      <c r="L13" s="26"/>
    </row>
    <row r="14" spans="1:22" ht="12.95" customHeight="1" x14ac:dyDescent="0.2">
      <c r="A14" s="61" t="s">
        <v>50</v>
      </c>
      <c r="B14" s="61"/>
      <c r="C14" s="61"/>
      <c r="D14" s="61"/>
      <c r="E14" s="61"/>
      <c r="F14" s="19"/>
      <c r="G14" s="86"/>
      <c r="H14" s="86"/>
      <c r="I14" s="56"/>
      <c r="J14" s="56"/>
      <c r="K14" s="23">
        <f>G14*I14</f>
        <v>0</v>
      </c>
      <c r="L14" s="26"/>
    </row>
    <row r="15" spans="1:22" ht="12.95" customHeight="1" x14ac:dyDescent="0.2">
      <c r="A15" s="47" t="s">
        <v>99</v>
      </c>
      <c r="B15" s="47"/>
      <c r="C15" s="47"/>
      <c r="D15" s="47"/>
      <c r="E15" s="47"/>
      <c r="F15" s="47"/>
      <c r="G15" s="47"/>
      <c r="H15" s="47"/>
      <c r="I15" s="47"/>
      <c r="J15" s="47"/>
      <c r="K15" s="25">
        <f>SUM(K13:K14)</f>
        <v>0</v>
      </c>
      <c r="L15" s="27">
        <f>SUM(L13:L14)</f>
        <v>0</v>
      </c>
    </row>
    <row r="16" spans="1:22" ht="8.25" customHeight="1" x14ac:dyDescent="0.2">
      <c r="A16" s="66"/>
      <c r="B16" s="66"/>
      <c r="C16" s="66"/>
      <c r="D16" s="66"/>
      <c r="E16" s="66"/>
      <c r="F16" s="9"/>
      <c r="G16" s="67"/>
      <c r="H16" s="67"/>
      <c r="I16" s="62"/>
      <c r="J16" s="62"/>
      <c r="K16" s="9"/>
      <c r="L16" s="10"/>
    </row>
    <row r="17" spans="1:12" ht="15" customHeight="1" thickBot="1" x14ac:dyDescent="0.25">
      <c r="A17" s="63" t="s">
        <v>15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2" ht="15" customHeight="1" thickTop="1" thickBot="1" x14ac:dyDescent="0.25">
      <c r="A18" s="68" t="s">
        <v>84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 ht="11.25" customHeight="1" thickTop="1" x14ac:dyDescent="0.2">
      <c r="A19" s="58" t="s">
        <v>9</v>
      </c>
      <c r="B19" s="58"/>
      <c r="C19" s="58"/>
      <c r="D19" s="58"/>
      <c r="E19" s="58"/>
      <c r="F19" s="58" t="s">
        <v>10</v>
      </c>
      <c r="G19" s="58" t="s">
        <v>11</v>
      </c>
      <c r="H19" s="58"/>
      <c r="I19" s="41" t="s">
        <v>6</v>
      </c>
      <c r="J19" s="41"/>
      <c r="K19" s="41"/>
      <c r="L19" s="17" t="s">
        <v>12</v>
      </c>
    </row>
    <row r="20" spans="1:12" ht="11.25" customHeight="1" x14ac:dyDescent="0.2">
      <c r="A20" s="59"/>
      <c r="B20" s="59"/>
      <c r="C20" s="59"/>
      <c r="D20" s="59"/>
      <c r="E20" s="59"/>
      <c r="F20" s="59"/>
      <c r="G20" s="59"/>
      <c r="H20" s="59"/>
      <c r="I20" s="42" t="s">
        <v>5</v>
      </c>
      <c r="J20" s="42"/>
      <c r="K20" s="15" t="s">
        <v>82</v>
      </c>
      <c r="L20" s="16" t="s">
        <v>7</v>
      </c>
    </row>
    <row r="21" spans="1:12" ht="12.95" customHeight="1" x14ac:dyDescent="0.2">
      <c r="A21" s="61" t="s">
        <v>16</v>
      </c>
      <c r="B21" s="61"/>
      <c r="C21" s="61"/>
      <c r="D21" s="61"/>
      <c r="E21" s="61"/>
      <c r="F21" s="18" t="s">
        <v>26</v>
      </c>
      <c r="G21" s="65">
        <v>50</v>
      </c>
      <c r="H21" s="65"/>
      <c r="I21" s="56"/>
      <c r="J21" s="56"/>
      <c r="K21" s="28">
        <f>G21*I21</f>
        <v>0</v>
      </c>
      <c r="L21" s="34"/>
    </row>
    <row r="22" spans="1:12" ht="12.95" customHeight="1" x14ac:dyDescent="0.2">
      <c r="A22" s="61" t="s">
        <v>17</v>
      </c>
      <c r="B22" s="61"/>
      <c r="C22" s="61"/>
      <c r="D22" s="61"/>
      <c r="E22" s="61"/>
      <c r="F22" s="21" t="s">
        <v>26</v>
      </c>
      <c r="G22" s="65">
        <v>55</v>
      </c>
      <c r="H22" s="65"/>
      <c r="I22" s="56"/>
      <c r="J22" s="56"/>
      <c r="K22" s="28">
        <f t="shared" ref="K22:K32" si="0">G22*I22</f>
        <v>0</v>
      </c>
      <c r="L22" s="34"/>
    </row>
    <row r="23" spans="1:12" ht="12.95" customHeight="1" x14ac:dyDescent="0.2">
      <c r="A23" s="61" t="s">
        <v>21</v>
      </c>
      <c r="B23" s="61"/>
      <c r="C23" s="61"/>
      <c r="D23" s="61"/>
      <c r="E23" s="61"/>
      <c r="F23" s="21" t="s">
        <v>26</v>
      </c>
      <c r="G23" s="65">
        <v>60</v>
      </c>
      <c r="H23" s="65"/>
      <c r="I23" s="56"/>
      <c r="J23" s="56"/>
      <c r="K23" s="28">
        <f t="shared" si="0"/>
        <v>0</v>
      </c>
      <c r="L23" s="34"/>
    </row>
    <row r="24" spans="1:12" ht="12.95" customHeight="1" x14ac:dyDescent="0.2">
      <c r="A24" s="61" t="s">
        <v>22</v>
      </c>
      <c r="B24" s="61"/>
      <c r="C24" s="61"/>
      <c r="D24" s="61"/>
      <c r="E24" s="61"/>
      <c r="F24" s="21" t="s">
        <v>26</v>
      </c>
      <c r="G24" s="65">
        <v>80</v>
      </c>
      <c r="H24" s="65"/>
      <c r="I24" s="56"/>
      <c r="J24" s="56"/>
      <c r="K24" s="28">
        <f t="shared" si="0"/>
        <v>0</v>
      </c>
      <c r="L24" s="34"/>
    </row>
    <row r="25" spans="1:12" ht="12.95" customHeight="1" x14ac:dyDescent="0.2">
      <c r="A25" s="61" t="s">
        <v>18</v>
      </c>
      <c r="B25" s="61"/>
      <c r="C25" s="61"/>
      <c r="D25" s="61"/>
      <c r="E25" s="61"/>
      <c r="F25" s="21" t="s">
        <v>26</v>
      </c>
      <c r="G25" s="65">
        <v>65</v>
      </c>
      <c r="H25" s="65"/>
      <c r="I25" s="56"/>
      <c r="J25" s="56"/>
      <c r="K25" s="28">
        <f t="shared" si="0"/>
        <v>0</v>
      </c>
      <c r="L25" s="34"/>
    </row>
    <row r="26" spans="1:12" ht="12.95" customHeight="1" x14ac:dyDescent="0.2">
      <c r="A26" s="61" t="s">
        <v>19</v>
      </c>
      <c r="B26" s="61"/>
      <c r="C26" s="61"/>
      <c r="D26" s="61"/>
      <c r="E26" s="61"/>
      <c r="F26" s="21" t="s">
        <v>26</v>
      </c>
      <c r="G26" s="65">
        <v>90</v>
      </c>
      <c r="H26" s="65"/>
      <c r="I26" s="56"/>
      <c r="J26" s="56"/>
      <c r="K26" s="28">
        <f t="shared" si="0"/>
        <v>0</v>
      </c>
      <c r="L26" s="34"/>
    </row>
    <row r="27" spans="1:12" ht="12.95" customHeight="1" x14ac:dyDescent="0.2">
      <c r="A27" s="61" t="s">
        <v>20</v>
      </c>
      <c r="B27" s="61"/>
      <c r="C27" s="61"/>
      <c r="D27" s="61"/>
      <c r="E27" s="61"/>
      <c r="F27" s="21" t="s">
        <v>26</v>
      </c>
      <c r="G27" s="65">
        <v>100</v>
      </c>
      <c r="H27" s="65"/>
      <c r="I27" s="56"/>
      <c r="J27" s="56"/>
      <c r="K27" s="28">
        <f t="shared" si="0"/>
        <v>0</v>
      </c>
      <c r="L27" s="34"/>
    </row>
    <row r="28" spans="1:12" ht="12.95" customHeight="1" x14ac:dyDescent="0.2">
      <c r="A28" s="61" t="s">
        <v>23</v>
      </c>
      <c r="B28" s="61"/>
      <c r="C28" s="61"/>
      <c r="D28" s="61"/>
      <c r="E28" s="61"/>
      <c r="F28" s="21" t="s">
        <v>27</v>
      </c>
      <c r="G28" s="65">
        <v>5500</v>
      </c>
      <c r="H28" s="65"/>
      <c r="I28" s="56"/>
      <c r="J28" s="56"/>
      <c r="K28" s="28">
        <f t="shared" si="0"/>
        <v>0</v>
      </c>
      <c r="L28" s="34"/>
    </row>
    <row r="29" spans="1:12" ht="12.95" customHeight="1" x14ac:dyDescent="0.2">
      <c r="A29" s="61" t="s">
        <v>37</v>
      </c>
      <c r="B29" s="61"/>
      <c r="C29" s="61"/>
      <c r="D29" s="61"/>
      <c r="E29" s="61"/>
      <c r="F29" s="21" t="s">
        <v>27</v>
      </c>
      <c r="G29" s="65">
        <v>2000</v>
      </c>
      <c r="H29" s="65"/>
      <c r="I29" s="56"/>
      <c r="J29" s="56"/>
      <c r="K29" s="28">
        <f t="shared" si="0"/>
        <v>0</v>
      </c>
      <c r="L29" s="34"/>
    </row>
    <row r="30" spans="1:12" ht="12.95" customHeight="1" x14ac:dyDescent="0.2">
      <c r="A30" s="61" t="s">
        <v>24</v>
      </c>
      <c r="B30" s="61"/>
      <c r="C30" s="61"/>
      <c r="D30" s="61"/>
      <c r="E30" s="61"/>
      <c r="F30" s="21" t="s">
        <v>27</v>
      </c>
      <c r="G30" s="65">
        <v>3000</v>
      </c>
      <c r="H30" s="65"/>
      <c r="I30" s="56"/>
      <c r="J30" s="56"/>
      <c r="K30" s="28">
        <f t="shared" si="0"/>
        <v>0</v>
      </c>
      <c r="L30" s="34"/>
    </row>
    <row r="31" spans="1:12" ht="12.95" customHeight="1" x14ac:dyDescent="0.2">
      <c r="A31" s="61" t="s">
        <v>25</v>
      </c>
      <c r="B31" s="61"/>
      <c r="C31" s="61"/>
      <c r="D31" s="61"/>
      <c r="E31" s="61"/>
      <c r="F31" s="21" t="s">
        <v>27</v>
      </c>
      <c r="G31" s="65">
        <v>500</v>
      </c>
      <c r="H31" s="65"/>
      <c r="I31" s="56"/>
      <c r="J31" s="56"/>
      <c r="K31" s="28">
        <f t="shared" si="0"/>
        <v>0</v>
      </c>
      <c r="L31" s="34"/>
    </row>
    <row r="32" spans="1:12" ht="12.95" customHeight="1" x14ac:dyDescent="0.2">
      <c r="A32" s="61" t="s">
        <v>50</v>
      </c>
      <c r="B32" s="61"/>
      <c r="C32" s="61"/>
      <c r="D32" s="61"/>
      <c r="E32" s="61"/>
      <c r="F32" s="20"/>
      <c r="G32" s="56"/>
      <c r="H32" s="56"/>
      <c r="I32" s="56"/>
      <c r="J32" s="56"/>
      <c r="K32" s="28">
        <f t="shared" si="0"/>
        <v>0</v>
      </c>
      <c r="L32" s="34"/>
    </row>
    <row r="33" spans="1:12" ht="12.95" customHeight="1" x14ac:dyDescent="0.2">
      <c r="A33" s="47" t="s">
        <v>100</v>
      </c>
      <c r="B33" s="47"/>
      <c r="C33" s="47"/>
      <c r="D33" s="47"/>
      <c r="E33" s="47"/>
      <c r="F33" s="47"/>
      <c r="G33" s="47"/>
      <c r="H33" s="47"/>
      <c r="I33" s="47"/>
      <c r="J33" s="47"/>
      <c r="K33" s="30">
        <f>SUM(K21:K32)</f>
        <v>0</v>
      </c>
      <c r="L33" s="29">
        <f>SUM(L21:L32)</f>
        <v>0</v>
      </c>
    </row>
    <row r="34" spans="1:12" ht="7.5" customHeight="1" x14ac:dyDescent="0.2">
      <c r="A34" s="62"/>
      <c r="B34" s="62"/>
      <c r="C34" s="62"/>
      <c r="D34" s="62"/>
      <c r="E34" s="62"/>
      <c r="F34" s="5"/>
      <c r="G34" s="62"/>
      <c r="H34" s="62"/>
      <c r="I34" s="62"/>
      <c r="J34" s="62"/>
      <c r="K34" s="6"/>
      <c r="L34" s="6"/>
    </row>
    <row r="35" spans="1:12" ht="15" customHeight="1" thickBot="1" x14ac:dyDescent="0.25">
      <c r="A35" s="63" t="s">
        <v>29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ht="15" customHeight="1" thickTop="1" thickBot="1" x14ac:dyDescent="0.25">
      <c r="A36" s="68" t="s">
        <v>85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 ht="11.25" customHeight="1" thickTop="1" x14ac:dyDescent="0.2">
      <c r="A37" s="58" t="s">
        <v>9</v>
      </c>
      <c r="B37" s="58"/>
      <c r="C37" s="58"/>
      <c r="D37" s="58"/>
      <c r="E37" s="58"/>
      <c r="F37" s="58" t="s">
        <v>10</v>
      </c>
      <c r="G37" s="58" t="s">
        <v>11</v>
      </c>
      <c r="H37" s="58"/>
      <c r="I37" s="41" t="s">
        <v>6</v>
      </c>
      <c r="J37" s="41"/>
      <c r="K37" s="41"/>
      <c r="L37" s="17" t="s">
        <v>12</v>
      </c>
    </row>
    <row r="38" spans="1:12" ht="11.25" customHeight="1" x14ac:dyDescent="0.2">
      <c r="A38" s="59"/>
      <c r="B38" s="59"/>
      <c r="C38" s="59"/>
      <c r="D38" s="59"/>
      <c r="E38" s="59"/>
      <c r="F38" s="59"/>
      <c r="G38" s="59"/>
      <c r="H38" s="59"/>
      <c r="I38" s="42" t="s">
        <v>5</v>
      </c>
      <c r="J38" s="42"/>
      <c r="K38" s="15" t="s">
        <v>82</v>
      </c>
      <c r="L38" s="16" t="s">
        <v>7</v>
      </c>
    </row>
    <row r="39" spans="1:12" s="11" customFormat="1" ht="12.95" customHeight="1" x14ac:dyDescent="0.2">
      <c r="A39" s="61" t="s">
        <v>30</v>
      </c>
      <c r="B39" s="61"/>
      <c r="C39" s="61"/>
      <c r="D39" s="61"/>
      <c r="E39" s="61"/>
      <c r="F39" s="20" t="s">
        <v>26</v>
      </c>
      <c r="G39" s="55">
        <v>30</v>
      </c>
      <c r="H39" s="55"/>
      <c r="I39" s="61"/>
      <c r="J39" s="61"/>
      <c r="K39" s="31">
        <f>G39*I39</f>
        <v>0</v>
      </c>
      <c r="L39" s="34"/>
    </row>
    <row r="40" spans="1:12" s="11" customFormat="1" ht="12.95" customHeight="1" x14ac:dyDescent="0.2">
      <c r="A40" s="61" t="s">
        <v>31</v>
      </c>
      <c r="B40" s="61"/>
      <c r="C40" s="61"/>
      <c r="D40" s="61"/>
      <c r="E40" s="61"/>
      <c r="F40" s="20" t="s">
        <v>26</v>
      </c>
      <c r="G40" s="55">
        <v>32</v>
      </c>
      <c r="H40" s="55"/>
      <c r="I40" s="61"/>
      <c r="J40" s="61"/>
      <c r="K40" s="31">
        <f t="shared" ref="K40:K53" si="1">G40*I40</f>
        <v>0</v>
      </c>
      <c r="L40" s="34"/>
    </row>
    <row r="41" spans="1:12" s="11" customFormat="1" ht="12.95" customHeight="1" x14ac:dyDescent="0.2">
      <c r="A41" s="61" t="s">
        <v>32</v>
      </c>
      <c r="B41" s="61"/>
      <c r="C41" s="61"/>
      <c r="D41" s="61"/>
      <c r="E41" s="61"/>
      <c r="F41" s="20" t="s">
        <v>26</v>
      </c>
      <c r="G41" s="55">
        <v>35</v>
      </c>
      <c r="H41" s="55"/>
      <c r="I41" s="61"/>
      <c r="J41" s="61"/>
      <c r="K41" s="31">
        <f t="shared" si="1"/>
        <v>0</v>
      </c>
      <c r="L41" s="34"/>
    </row>
    <row r="42" spans="1:12" s="11" customFormat="1" ht="12.95" customHeight="1" x14ac:dyDescent="0.2">
      <c r="A42" s="61" t="s">
        <v>33</v>
      </c>
      <c r="B42" s="61"/>
      <c r="C42" s="61"/>
      <c r="D42" s="61"/>
      <c r="E42" s="61"/>
      <c r="F42" s="20" t="s">
        <v>26</v>
      </c>
      <c r="G42" s="55">
        <v>50</v>
      </c>
      <c r="H42" s="55"/>
      <c r="I42" s="61"/>
      <c r="J42" s="61"/>
      <c r="K42" s="31">
        <f t="shared" si="1"/>
        <v>0</v>
      </c>
      <c r="L42" s="34"/>
    </row>
    <row r="43" spans="1:12" s="11" customFormat="1" ht="12.95" customHeight="1" x14ac:dyDescent="0.2">
      <c r="A43" s="61" t="s">
        <v>34</v>
      </c>
      <c r="B43" s="61"/>
      <c r="C43" s="61"/>
      <c r="D43" s="61"/>
      <c r="E43" s="61"/>
      <c r="F43" s="20" t="s">
        <v>27</v>
      </c>
      <c r="G43" s="55">
        <v>1300</v>
      </c>
      <c r="H43" s="55"/>
      <c r="I43" s="61"/>
      <c r="J43" s="61"/>
      <c r="K43" s="31">
        <f t="shared" si="1"/>
        <v>0</v>
      </c>
      <c r="L43" s="34"/>
    </row>
    <row r="44" spans="1:12" s="11" customFormat="1" ht="12.95" customHeight="1" x14ac:dyDescent="0.2">
      <c r="A44" s="61" t="s">
        <v>35</v>
      </c>
      <c r="B44" s="61"/>
      <c r="C44" s="61"/>
      <c r="D44" s="61"/>
      <c r="E44" s="61"/>
      <c r="F44" s="20" t="s">
        <v>27</v>
      </c>
      <c r="G44" s="55">
        <v>3300</v>
      </c>
      <c r="H44" s="55"/>
      <c r="I44" s="61"/>
      <c r="J44" s="61"/>
      <c r="K44" s="31">
        <f t="shared" si="1"/>
        <v>0</v>
      </c>
      <c r="L44" s="34"/>
    </row>
    <row r="45" spans="1:12" s="11" customFormat="1" ht="12.95" customHeight="1" x14ac:dyDescent="0.2">
      <c r="A45" s="61" t="s">
        <v>36</v>
      </c>
      <c r="B45" s="61"/>
      <c r="C45" s="61"/>
      <c r="D45" s="61"/>
      <c r="E45" s="61"/>
      <c r="F45" s="20" t="s">
        <v>27</v>
      </c>
      <c r="G45" s="55">
        <v>4800</v>
      </c>
      <c r="H45" s="55"/>
      <c r="I45" s="61"/>
      <c r="J45" s="61"/>
      <c r="K45" s="31">
        <f t="shared" si="1"/>
        <v>0</v>
      </c>
      <c r="L45" s="34"/>
    </row>
    <row r="46" spans="1:12" s="11" customFormat="1" ht="12.95" customHeight="1" x14ac:dyDescent="0.2">
      <c r="A46" s="61" t="s">
        <v>43</v>
      </c>
      <c r="B46" s="61"/>
      <c r="C46" s="61"/>
      <c r="D46" s="61"/>
      <c r="E46" s="61"/>
      <c r="F46" s="20" t="s">
        <v>27</v>
      </c>
      <c r="G46" s="55">
        <v>6000</v>
      </c>
      <c r="H46" s="55"/>
      <c r="I46" s="61"/>
      <c r="J46" s="61"/>
      <c r="K46" s="31">
        <f t="shared" si="1"/>
        <v>0</v>
      </c>
      <c r="L46" s="34"/>
    </row>
    <row r="47" spans="1:12" s="11" customFormat="1" ht="12.95" customHeight="1" x14ac:dyDescent="0.2">
      <c r="A47" s="61" t="s">
        <v>38</v>
      </c>
      <c r="B47" s="61"/>
      <c r="C47" s="61"/>
      <c r="D47" s="61"/>
      <c r="E47" s="61"/>
      <c r="F47" s="20" t="s">
        <v>27</v>
      </c>
      <c r="G47" s="55">
        <v>500</v>
      </c>
      <c r="H47" s="55"/>
      <c r="I47" s="61"/>
      <c r="J47" s="61"/>
      <c r="K47" s="31">
        <f t="shared" si="1"/>
        <v>0</v>
      </c>
      <c r="L47" s="34"/>
    </row>
    <row r="48" spans="1:12" s="11" customFormat="1" ht="12.95" customHeight="1" x14ac:dyDescent="0.2">
      <c r="A48" s="61" t="s">
        <v>40</v>
      </c>
      <c r="B48" s="61"/>
      <c r="C48" s="61"/>
      <c r="D48" s="61"/>
      <c r="E48" s="61"/>
      <c r="F48" s="20" t="s">
        <v>28</v>
      </c>
      <c r="G48" s="53"/>
      <c r="H48" s="53"/>
      <c r="I48" s="56">
        <v>1</v>
      </c>
      <c r="J48" s="56"/>
      <c r="K48" s="31">
        <f t="shared" si="1"/>
        <v>0</v>
      </c>
      <c r="L48" s="34"/>
    </row>
    <row r="49" spans="1:12" s="11" customFormat="1" ht="12.95" customHeight="1" x14ac:dyDescent="0.2">
      <c r="A49" s="61" t="s">
        <v>42</v>
      </c>
      <c r="B49" s="61"/>
      <c r="C49" s="61"/>
      <c r="D49" s="61"/>
      <c r="E49" s="61"/>
      <c r="F49" s="20" t="s">
        <v>28</v>
      </c>
      <c r="G49" s="53"/>
      <c r="H49" s="53"/>
      <c r="I49" s="56">
        <v>1</v>
      </c>
      <c r="J49" s="56"/>
      <c r="K49" s="31">
        <f t="shared" si="1"/>
        <v>0</v>
      </c>
      <c r="L49" s="34"/>
    </row>
    <row r="50" spans="1:12" s="11" customFormat="1" ht="12.95" customHeight="1" x14ac:dyDescent="0.2">
      <c r="A50" s="61" t="s">
        <v>62</v>
      </c>
      <c r="B50" s="61"/>
      <c r="C50" s="61"/>
      <c r="D50" s="61"/>
      <c r="E50" s="61"/>
      <c r="F50" s="20" t="s">
        <v>28</v>
      </c>
      <c r="G50" s="53"/>
      <c r="H50" s="53"/>
      <c r="I50" s="56">
        <v>1</v>
      </c>
      <c r="J50" s="56"/>
      <c r="K50" s="31">
        <f t="shared" si="1"/>
        <v>0</v>
      </c>
      <c r="L50" s="34"/>
    </row>
    <row r="51" spans="1:12" s="11" customFormat="1" ht="12.95" customHeight="1" x14ac:dyDescent="0.2">
      <c r="A51" s="61" t="s">
        <v>39</v>
      </c>
      <c r="B51" s="61"/>
      <c r="C51" s="61"/>
      <c r="D51" s="61"/>
      <c r="E51" s="61"/>
      <c r="F51" s="20" t="s">
        <v>27</v>
      </c>
      <c r="G51" s="55">
        <v>3000</v>
      </c>
      <c r="H51" s="55"/>
      <c r="I51" s="61"/>
      <c r="J51" s="61"/>
      <c r="K51" s="31">
        <f t="shared" si="1"/>
        <v>0</v>
      </c>
      <c r="L51" s="34"/>
    </row>
    <row r="52" spans="1:12" s="12" customFormat="1" ht="12.95" customHeight="1" x14ac:dyDescent="0.2">
      <c r="A52" s="61" t="s">
        <v>41</v>
      </c>
      <c r="B52" s="61"/>
      <c r="C52" s="61"/>
      <c r="D52" s="61"/>
      <c r="E52" s="61"/>
      <c r="F52" s="20" t="s">
        <v>27</v>
      </c>
      <c r="G52" s="55">
        <v>400</v>
      </c>
      <c r="H52" s="55"/>
      <c r="I52" s="61"/>
      <c r="J52" s="61"/>
      <c r="K52" s="31">
        <f t="shared" si="1"/>
        <v>0</v>
      </c>
      <c r="L52" s="34"/>
    </row>
    <row r="53" spans="1:12" x14ac:dyDescent="0.2">
      <c r="A53" s="71" t="s">
        <v>50</v>
      </c>
      <c r="B53" s="72"/>
      <c r="C53" s="72"/>
      <c r="D53" s="72"/>
      <c r="E53" s="72"/>
      <c r="F53" s="22"/>
      <c r="G53" s="87"/>
      <c r="H53" s="87"/>
      <c r="I53" s="70"/>
      <c r="J53" s="70"/>
      <c r="K53" s="31">
        <f t="shared" si="1"/>
        <v>0</v>
      </c>
      <c r="L53" s="34"/>
    </row>
    <row r="54" spans="1:12" x14ac:dyDescent="0.2">
      <c r="A54" s="47" t="s">
        <v>101</v>
      </c>
      <c r="B54" s="47"/>
      <c r="C54" s="47"/>
      <c r="D54" s="47"/>
      <c r="E54" s="47"/>
      <c r="F54" s="47"/>
      <c r="G54" s="47"/>
      <c r="H54" s="47"/>
      <c r="I54" s="47"/>
      <c r="J54" s="47"/>
      <c r="K54" s="32">
        <f>SUM(K39:K53)</f>
        <v>0</v>
      </c>
      <c r="L54" s="33">
        <f>SUM(L39:L53)</f>
        <v>0</v>
      </c>
    </row>
    <row r="55" spans="1:12" ht="7.5" customHeight="1" x14ac:dyDescent="0.2">
      <c r="A55" s="62"/>
      <c r="B55" s="62"/>
      <c r="C55" s="62"/>
      <c r="D55" s="62"/>
      <c r="E55" s="62"/>
      <c r="F55" s="5"/>
      <c r="G55" s="62"/>
      <c r="H55" s="62"/>
      <c r="I55" s="62"/>
      <c r="J55" s="62"/>
      <c r="K55" s="6"/>
      <c r="L55" s="6"/>
    </row>
    <row r="56" spans="1:12" ht="15" customHeight="1" thickBot="1" x14ac:dyDescent="0.25">
      <c r="A56" s="63" t="s">
        <v>44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</row>
    <row r="57" spans="1:12" ht="15" customHeight="1" thickTop="1" thickBot="1" x14ac:dyDescent="0.25">
      <c r="A57" s="68" t="s">
        <v>86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1.25" customHeight="1" thickTop="1" x14ac:dyDescent="0.2">
      <c r="A58" s="58" t="s">
        <v>9</v>
      </c>
      <c r="B58" s="58"/>
      <c r="C58" s="58"/>
      <c r="D58" s="58"/>
      <c r="E58" s="58"/>
      <c r="F58" s="58" t="s">
        <v>10</v>
      </c>
      <c r="G58" s="58" t="s">
        <v>11</v>
      </c>
      <c r="H58" s="58"/>
      <c r="I58" s="41" t="s">
        <v>6</v>
      </c>
      <c r="J58" s="41"/>
      <c r="K58" s="41"/>
      <c r="L58" s="17" t="s">
        <v>12</v>
      </c>
    </row>
    <row r="59" spans="1:12" ht="11.25" customHeight="1" x14ac:dyDescent="0.2">
      <c r="A59" s="59"/>
      <c r="B59" s="59"/>
      <c r="C59" s="59"/>
      <c r="D59" s="59"/>
      <c r="E59" s="59"/>
      <c r="F59" s="59"/>
      <c r="G59" s="59"/>
      <c r="H59" s="59"/>
      <c r="I59" s="42" t="s">
        <v>5</v>
      </c>
      <c r="J59" s="42"/>
      <c r="K59" s="15" t="s">
        <v>82</v>
      </c>
      <c r="L59" s="16" t="s">
        <v>7</v>
      </c>
    </row>
    <row r="60" spans="1:12" x14ac:dyDescent="0.2">
      <c r="A60" s="52" t="s">
        <v>57</v>
      </c>
      <c r="B60" s="52"/>
      <c r="C60" s="52"/>
      <c r="D60" s="52"/>
      <c r="E60" s="52"/>
      <c r="F60" s="22" t="s">
        <v>27</v>
      </c>
      <c r="G60" s="55">
        <v>5500</v>
      </c>
      <c r="H60" s="55"/>
      <c r="I60" s="56"/>
      <c r="J60" s="56"/>
      <c r="K60" s="28">
        <f>G60*I60</f>
        <v>0</v>
      </c>
      <c r="L60" s="34"/>
    </row>
    <row r="61" spans="1:12" x14ac:dyDescent="0.2">
      <c r="A61" s="52" t="s">
        <v>45</v>
      </c>
      <c r="B61" s="52"/>
      <c r="C61" s="52"/>
      <c r="D61" s="52"/>
      <c r="E61" s="52"/>
      <c r="F61" s="22" t="s">
        <v>26</v>
      </c>
      <c r="G61" s="55">
        <v>75</v>
      </c>
      <c r="H61" s="55"/>
      <c r="I61" s="56"/>
      <c r="J61" s="56"/>
      <c r="K61" s="28">
        <f t="shared" ref="K61:K79" si="2">G61*I61</f>
        <v>0</v>
      </c>
      <c r="L61" s="34"/>
    </row>
    <row r="62" spans="1:12" x14ac:dyDescent="0.2">
      <c r="A62" s="52" t="s">
        <v>46</v>
      </c>
      <c r="B62" s="52"/>
      <c r="C62" s="52"/>
      <c r="D62" s="52"/>
      <c r="E62" s="52"/>
      <c r="F62" s="22" t="s">
        <v>26</v>
      </c>
      <c r="G62" s="55">
        <v>95</v>
      </c>
      <c r="H62" s="55"/>
      <c r="I62" s="56"/>
      <c r="J62" s="56"/>
      <c r="K62" s="28">
        <f t="shared" si="2"/>
        <v>0</v>
      </c>
      <c r="L62" s="34"/>
    </row>
    <row r="63" spans="1:12" x14ac:dyDescent="0.2">
      <c r="A63" s="52" t="s">
        <v>47</v>
      </c>
      <c r="B63" s="52"/>
      <c r="C63" s="52"/>
      <c r="D63" s="52"/>
      <c r="E63" s="52"/>
      <c r="F63" s="22" t="s">
        <v>26</v>
      </c>
      <c r="G63" s="55">
        <v>110</v>
      </c>
      <c r="H63" s="55"/>
      <c r="I63" s="56"/>
      <c r="J63" s="56"/>
      <c r="K63" s="28">
        <f t="shared" si="2"/>
        <v>0</v>
      </c>
      <c r="L63" s="34"/>
    </row>
    <row r="64" spans="1:12" x14ac:dyDescent="0.2">
      <c r="A64" s="52" t="s">
        <v>48</v>
      </c>
      <c r="B64" s="52"/>
      <c r="C64" s="52"/>
      <c r="D64" s="52"/>
      <c r="E64" s="52"/>
      <c r="F64" s="22" t="s">
        <v>26</v>
      </c>
      <c r="G64" s="55">
        <v>120</v>
      </c>
      <c r="H64" s="55"/>
      <c r="I64" s="56"/>
      <c r="J64" s="56"/>
      <c r="K64" s="28">
        <f t="shared" si="2"/>
        <v>0</v>
      </c>
      <c r="L64" s="34"/>
    </row>
    <row r="65" spans="1:12" x14ac:dyDescent="0.2">
      <c r="A65" s="52" t="s">
        <v>49</v>
      </c>
      <c r="B65" s="52"/>
      <c r="C65" s="52"/>
      <c r="D65" s="52"/>
      <c r="E65" s="52"/>
      <c r="F65" s="22" t="s">
        <v>26</v>
      </c>
      <c r="G65" s="55">
        <v>175</v>
      </c>
      <c r="H65" s="55"/>
      <c r="I65" s="56"/>
      <c r="J65" s="56"/>
      <c r="K65" s="28">
        <f t="shared" si="2"/>
        <v>0</v>
      </c>
      <c r="L65" s="34"/>
    </row>
    <row r="66" spans="1:12" x14ac:dyDescent="0.2">
      <c r="A66" s="52" t="s">
        <v>51</v>
      </c>
      <c r="B66" s="52"/>
      <c r="C66" s="52"/>
      <c r="D66" s="52"/>
      <c r="E66" s="52"/>
      <c r="F66" s="22" t="s">
        <v>26</v>
      </c>
      <c r="G66" s="55">
        <v>200</v>
      </c>
      <c r="H66" s="55"/>
      <c r="I66" s="56"/>
      <c r="J66" s="56"/>
      <c r="K66" s="28">
        <f t="shared" si="2"/>
        <v>0</v>
      </c>
      <c r="L66" s="34"/>
    </row>
    <row r="67" spans="1:12" x14ac:dyDescent="0.2">
      <c r="A67" s="52" t="s">
        <v>52</v>
      </c>
      <c r="B67" s="52"/>
      <c r="C67" s="52"/>
      <c r="D67" s="52"/>
      <c r="E67" s="52"/>
      <c r="F67" s="22" t="s">
        <v>26</v>
      </c>
      <c r="G67" s="55">
        <v>225</v>
      </c>
      <c r="H67" s="55"/>
      <c r="I67" s="56"/>
      <c r="J67" s="56"/>
      <c r="K67" s="28">
        <f t="shared" si="2"/>
        <v>0</v>
      </c>
      <c r="L67" s="34"/>
    </row>
    <row r="68" spans="1:12" x14ac:dyDescent="0.2">
      <c r="A68" s="52" t="s">
        <v>53</v>
      </c>
      <c r="B68" s="52"/>
      <c r="C68" s="52"/>
      <c r="D68" s="52"/>
      <c r="E68" s="52"/>
      <c r="F68" s="22" t="s">
        <v>27</v>
      </c>
      <c r="G68" s="55">
        <v>870</v>
      </c>
      <c r="H68" s="55"/>
      <c r="I68" s="56"/>
      <c r="J68" s="56"/>
      <c r="K68" s="28">
        <f t="shared" si="2"/>
        <v>0</v>
      </c>
      <c r="L68" s="34"/>
    </row>
    <row r="69" spans="1:12" x14ac:dyDescent="0.2">
      <c r="A69" s="52" t="s">
        <v>54</v>
      </c>
      <c r="B69" s="52"/>
      <c r="C69" s="52"/>
      <c r="D69" s="52"/>
      <c r="E69" s="52"/>
      <c r="F69" s="22" t="s">
        <v>27</v>
      </c>
      <c r="G69" s="55">
        <v>1150</v>
      </c>
      <c r="H69" s="55"/>
      <c r="I69" s="56"/>
      <c r="J69" s="56"/>
      <c r="K69" s="28">
        <f t="shared" si="2"/>
        <v>0</v>
      </c>
      <c r="L69" s="34"/>
    </row>
    <row r="70" spans="1:12" x14ac:dyDescent="0.2">
      <c r="A70" s="52" t="s">
        <v>58</v>
      </c>
      <c r="B70" s="52"/>
      <c r="C70" s="52"/>
      <c r="D70" s="52"/>
      <c r="E70" s="52"/>
      <c r="F70" s="22" t="s">
        <v>27</v>
      </c>
      <c r="G70" s="55">
        <v>5000</v>
      </c>
      <c r="H70" s="55"/>
      <c r="I70" s="56"/>
      <c r="J70" s="56"/>
      <c r="K70" s="28">
        <f t="shared" si="2"/>
        <v>0</v>
      </c>
      <c r="L70" s="34"/>
    </row>
    <row r="71" spans="1:12" x14ac:dyDescent="0.2">
      <c r="A71" s="52" t="s">
        <v>55</v>
      </c>
      <c r="B71" s="52"/>
      <c r="C71" s="52"/>
      <c r="D71" s="52"/>
      <c r="E71" s="52"/>
      <c r="F71" s="22" t="s">
        <v>27</v>
      </c>
      <c r="G71" s="55">
        <v>3000</v>
      </c>
      <c r="H71" s="55"/>
      <c r="I71" s="56"/>
      <c r="J71" s="56"/>
      <c r="K71" s="28">
        <f t="shared" si="2"/>
        <v>0</v>
      </c>
      <c r="L71" s="34"/>
    </row>
    <row r="72" spans="1:12" x14ac:dyDescent="0.2">
      <c r="A72" s="52" t="s">
        <v>56</v>
      </c>
      <c r="B72" s="52"/>
      <c r="C72" s="52"/>
      <c r="D72" s="52"/>
      <c r="E72" s="52"/>
      <c r="F72" s="22" t="s">
        <v>27</v>
      </c>
      <c r="G72" s="55">
        <v>4500</v>
      </c>
      <c r="H72" s="55"/>
      <c r="I72" s="56"/>
      <c r="J72" s="56"/>
      <c r="K72" s="28">
        <f t="shared" si="2"/>
        <v>0</v>
      </c>
      <c r="L72" s="34"/>
    </row>
    <row r="73" spans="1:12" x14ac:dyDescent="0.2">
      <c r="A73" s="52" t="s">
        <v>64</v>
      </c>
      <c r="B73" s="52"/>
      <c r="C73" s="52"/>
      <c r="D73" s="52"/>
      <c r="E73" s="52"/>
      <c r="F73" s="22" t="s">
        <v>27</v>
      </c>
      <c r="G73" s="55">
        <v>4500</v>
      </c>
      <c r="H73" s="55"/>
      <c r="I73" s="56"/>
      <c r="J73" s="56"/>
      <c r="K73" s="28">
        <f t="shared" si="2"/>
        <v>0</v>
      </c>
      <c r="L73" s="34"/>
    </row>
    <row r="74" spans="1:12" x14ac:dyDescent="0.2">
      <c r="A74" s="52" t="s">
        <v>65</v>
      </c>
      <c r="B74" s="52"/>
      <c r="C74" s="52"/>
      <c r="D74" s="52"/>
      <c r="E74" s="52"/>
      <c r="F74" s="22" t="s">
        <v>27</v>
      </c>
      <c r="G74" s="55">
        <v>4500</v>
      </c>
      <c r="H74" s="55"/>
      <c r="I74" s="56"/>
      <c r="J74" s="56"/>
      <c r="K74" s="28">
        <f t="shared" si="2"/>
        <v>0</v>
      </c>
      <c r="L74" s="34"/>
    </row>
    <row r="75" spans="1:12" ht="23.25" customHeight="1" x14ac:dyDescent="0.2">
      <c r="A75" s="52" t="s">
        <v>59</v>
      </c>
      <c r="B75" s="52"/>
      <c r="C75" s="52"/>
      <c r="D75" s="52"/>
      <c r="E75" s="52"/>
      <c r="F75" s="20" t="s">
        <v>27</v>
      </c>
      <c r="G75" s="53">
        <v>2500</v>
      </c>
      <c r="H75" s="53"/>
      <c r="I75" s="56"/>
      <c r="J75" s="56"/>
      <c r="K75" s="28">
        <f t="shared" si="2"/>
        <v>0</v>
      </c>
      <c r="L75" s="34"/>
    </row>
    <row r="76" spans="1:12" x14ac:dyDescent="0.2">
      <c r="A76" s="52" t="s">
        <v>60</v>
      </c>
      <c r="B76" s="52"/>
      <c r="C76" s="52"/>
      <c r="D76" s="52"/>
      <c r="E76" s="52"/>
      <c r="F76" s="22" t="s">
        <v>27</v>
      </c>
      <c r="G76" s="55">
        <v>1500</v>
      </c>
      <c r="H76" s="55"/>
      <c r="I76" s="56"/>
      <c r="J76" s="56"/>
      <c r="K76" s="28">
        <f t="shared" si="2"/>
        <v>0</v>
      </c>
      <c r="L76" s="34"/>
    </row>
    <row r="77" spans="1:12" x14ac:dyDescent="0.2">
      <c r="A77" s="52" t="s">
        <v>63</v>
      </c>
      <c r="B77" s="52"/>
      <c r="C77" s="52"/>
      <c r="D77" s="52"/>
      <c r="E77" s="52"/>
      <c r="F77" s="22" t="s">
        <v>27</v>
      </c>
      <c r="G77" s="55">
        <v>200</v>
      </c>
      <c r="H77" s="55"/>
      <c r="I77" s="56"/>
      <c r="J77" s="56"/>
      <c r="K77" s="28">
        <f t="shared" si="2"/>
        <v>0</v>
      </c>
      <c r="L77" s="34"/>
    </row>
    <row r="78" spans="1:12" x14ac:dyDescent="0.2">
      <c r="A78" s="52" t="s">
        <v>61</v>
      </c>
      <c r="B78" s="52"/>
      <c r="C78" s="52"/>
      <c r="D78" s="52"/>
      <c r="E78" s="52"/>
      <c r="F78" s="22" t="s">
        <v>27</v>
      </c>
      <c r="G78" s="55">
        <v>400</v>
      </c>
      <c r="H78" s="55"/>
      <c r="I78" s="56"/>
      <c r="J78" s="56"/>
      <c r="K78" s="28">
        <f t="shared" si="2"/>
        <v>0</v>
      </c>
      <c r="L78" s="34"/>
    </row>
    <row r="79" spans="1:12" x14ac:dyDescent="0.2">
      <c r="A79" s="61" t="s">
        <v>50</v>
      </c>
      <c r="B79" s="61"/>
      <c r="C79" s="61"/>
      <c r="D79" s="61"/>
      <c r="E79" s="61"/>
      <c r="F79" s="20"/>
      <c r="G79" s="56"/>
      <c r="H79" s="56"/>
      <c r="I79" s="56"/>
      <c r="J79" s="56"/>
      <c r="K79" s="28">
        <f t="shared" si="2"/>
        <v>0</v>
      </c>
      <c r="L79" s="34"/>
    </row>
    <row r="80" spans="1:12" x14ac:dyDescent="0.2">
      <c r="A80" s="47" t="s">
        <v>102</v>
      </c>
      <c r="B80" s="47"/>
      <c r="C80" s="47"/>
      <c r="D80" s="47"/>
      <c r="E80" s="47"/>
      <c r="F80" s="47"/>
      <c r="G80" s="47"/>
      <c r="H80" s="47"/>
      <c r="I80" s="47"/>
      <c r="J80" s="47"/>
      <c r="K80" s="32">
        <f>SUM(K60:K79)</f>
        <v>0</v>
      </c>
      <c r="L80" s="84">
        <f>SUM(L60:L79)</f>
        <v>0</v>
      </c>
    </row>
    <row r="81" spans="1:12" ht="7.5" customHeight="1" x14ac:dyDescent="0.2">
      <c r="A81" s="62"/>
      <c r="B81" s="62"/>
      <c r="C81" s="62"/>
      <c r="D81" s="62"/>
      <c r="E81" s="62"/>
      <c r="F81" s="5"/>
      <c r="G81" s="62"/>
      <c r="H81" s="62"/>
      <c r="I81" s="62"/>
      <c r="J81" s="62"/>
      <c r="K81" s="6"/>
      <c r="L81" s="6"/>
    </row>
    <row r="82" spans="1:12" ht="15" customHeight="1" thickBot="1" x14ac:dyDescent="0.25">
      <c r="A82" s="63" t="s">
        <v>66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</row>
    <row r="83" spans="1:12" ht="15" customHeight="1" thickTop="1" thickBot="1" x14ac:dyDescent="0.25">
      <c r="A83" s="64" t="s">
        <v>87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</row>
    <row r="84" spans="1:12" ht="11.25" customHeight="1" thickTop="1" x14ac:dyDescent="0.2">
      <c r="A84" s="58" t="s">
        <v>9</v>
      </c>
      <c r="B84" s="58"/>
      <c r="C84" s="58"/>
      <c r="D84" s="58"/>
      <c r="E84" s="58"/>
      <c r="F84" s="58" t="s">
        <v>10</v>
      </c>
      <c r="G84" s="58" t="s">
        <v>11</v>
      </c>
      <c r="H84" s="58"/>
      <c r="I84" s="41" t="s">
        <v>6</v>
      </c>
      <c r="J84" s="41"/>
      <c r="K84" s="41"/>
      <c r="L84" s="17" t="s">
        <v>12</v>
      </c>
    </row>
    <row r="85" spans="1:12" ht="11.25" customHeight="1" x14ac:dyDescent="0.2">
      <c r="A85" s="59"/>
      <c r="B85" s="59"/>
      <c r="C85" s="59"/>
      <c r="D85" s="59"/>
      <c r="E85" s="59"/>
      <c r="F85" s="59"/>
      <c r="G85" s="59"/>
      <c r="H85" s="59"/>
      <c r="I85" s="42" t="s">
        <v>5</v>
      </c>
      <c r="J85" s="42"/>
      <c r="K85" s="15" t="s">
        <v>82</v>
      </c>
      <c r="L85" s="16" t="s">
        <v>7</v>
      </c>
    </row>
    <row r="86" spans="1:12" ht="22.5" customHeight="1" x14ac:dyDescent="0.2">
      <c r="A86" s="61" t="s">
        <v>67</v>
      </c>
      <c r="B86" s="61"/>
      <c r="C86" s="61"/>
      <c r="D86" s="61"/>
      <c r="E86" s="61"/>
      <c r="F86" s="20" t="s">
        <v>26</v>
      </c>
      <c r="G86" s="53">
        <v>4</v>
      </c>
      <c r="H86" s="53"/>
      <c r="I86" s="56"/>
      <c r="J86" s="56"/>
      <c r="K86" s="28">
        <f>G86*I86</f>
        <v>0</v>
      </c>
      <c r="L86" s="34"/>
    </row>
    <row r="87" spans="1:12" x14ac:dyDescent="0.2">
      <c r="A87" s="61" t="s">
        <v>68</v>
      </c>
      <c r="B87" s="61"/>
      <c r="C87" s="61"/>
      <c r="D87" s="61"/>
      <c r="E87" s="61"/>
      <c r="F87" s="20" t="s">
        <v>26</v>
      </c>
      <c r="G87" s="53">
        <v>14</v>
      </c>
      <c r="H87" s="53"/>
      <c r="I87" s="56"/>
      <c r="J87" s="56"/>
      <c r="K87" s="28">
        <f t="shared" ref="K87:K92" si="3">G87*I87</f>
        <v>0</v>
      </c>
      <c r="L87" s="34"/>
    </row>
    <row r="88" spans="1:12" x14ac:dyDescent="0.2">
      <c r="A88" s="52" t="s">
        <v>69</v>
      </c>
      <c r="B88" s="52"/>
      <c r="C88" s="52"/>
      <c r="D88" s="52"/>
      <c r="E88" s="52"/>
      <c r="F88" s="20" t="s">
        <v>26</v>
      </c>
      <c r="G88" s="53">
        <v>16</v>
      </c>
      <c r="H88" s="53"/>
      <c r="I88" s="56"/>
      <c r="J88" s="56"/>
      <c r="K88" s="28">
        <f t="shared" si="3"/>
        <v>0</v>
      </c>
      <c r="L88" s="34"/>
    </row>
    <row r="89" spans="1:12" ht="24" customHeight="1" x14ac:dyDescent="0.2">
      <c r="A89" s="52" t="s">
        <v>70</v>
      </c>
      <c r="B89" s="52"/>
      <c r="C89" s="52"/>
      <c r="D89" s="52"/>
      <c r="E89" s="52"/>
      <c r="F89" s="20" t="s">
        <v>73</v>
      </c>
      <c r="G89" s="53">
        <v>1.5</v>
      </c>
      <c r="H89" s="53"/>
      <c r="I89" s="56"/>
      <c r="J89" s="56"/>
      <c r="K89" s="28">
        <f t="shared" si="3"/>
        <v>0</v>
      </c>
      <c r="L89" s="34"/>
    </row>
    <row r="90" spans="1:12" x14ac:dyDescent="0.2">
      <c r="A90" s="52" t="s">
        <v>71</v>
      </c>
      <c r="B90" s="52"/>
      <c r="C90" s="52"/>
      <c r="D90" s="52"/>
      <c r="E90" s="52"/>
      <c r="F90" s="20" t="s">
        <v>73</v>
      </c>
      <c r="G90" s="53">
        <v>3.5</v>
      </c>
      <c r="H90" s="53"/>
      <c r="I90" s="56"/>
      <c r="J90" s="56"/>
      <c r="K90" s="28">
        <f t="shared" si="3"/>
        <v>0</v>
      </c>
      <c r="L90" s="34"/>
    </row>
    <row r="91" spans="1:12" x14ac:dyDescent="0.2">
      <c r="A91" s="52" t="s">
        <v>72</v>
      </c>
      <c r="B91" s="52"/>
      <c r="C91" s="52"/>
      <c r="D91" s="52"/>
      <c r="E91" s="52"/>
      <c r="F91" s="20" t="s">
        <v>27</v>
      </c>
      <c r="G91" s="53">
        <v>1400</v>
      </c>
      <c r="H91" s="53"/>
      <c r="I91" s="56"/>
      <c r="J91" s="56"/>
      <c r="K91" s="28">
        <f t="shared" si="3"/>
        <v>0</v>
      </c>
      <c r="L91" s="34"/>
    </row>
    <row r="92" spans="1:12" x14ac:dyDescent="0.2">
      <c r="A92" s="52" t="s">
        <v>50</v>
      </c>
      <c r="B92" s="52"/>
      <c r="C92" s="52"/>
      <c r="D92" s="52"/>
      <c r="E92" s="52"/>
      <c r="F92" s="20"/>
      <c r="G92" s="53"/>
      <c r="H92" s="53"/>
      <c r="I92" s="56"/>
      <c r="J92" s="56"/>
      <c r="K92" s="28">
        <f t="shared" si="3"/>
        <v>0</v>
      </c>
      <c r="L92" s="34"/>
    </row>
    <row r="93" spans="1:12" ht="12.75" customHeight="1" thickBot="1" x14ac:dyDescent="0.25">
      <c r="A93" s="60" t="s">
        <v>103</v>
      </c>
      <c r="B93" s="60"/>
      <c r="C93" s="60"/>
      <c r="D93" s="60"/>
      <c r="E93" s="60"/>
      <c r="F93" s="60"/>
      <c r="G93" s="60"/>
      <c r="H93" s="60"/>
      <c r="I93" s="60"/>
      <c r="J93" s="60"/>
      <c r="K93" s="35">
        <f>SUM(K86:K92)</f>
        <v>0</v>
      </c>
      <c r="L93" s="85">
        <f>SUM(L86:L92)</f>
        <v>0</v>
      </c>
    </row>
    <row r="94" spans="1:12" ht="15" customHeight="1" thickTop="1" thickBot="1" x14ac:dyDescent="0.25">
      <c r="A94" s="57" t="s">
        <v>88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</row>
    <row r="95" spans="1:12" ht="13.5" thickTop="1" x14ac:dyDescent="0.2">
      <c r="A95" s="58" t="s">
        <v>9</v>
      </c>
      <c r="B95" s="58"/>
      <c r="C95" s="58"/>
      <c r="D95" s="58"/>
      <c r="E95" s="58"/>
      <c r="F95" s="58" t="s">
        <v>10</v>
      </c>
      <c r="G95" s="58" t="s">
        <v>11</v>
      </c>
      <c r="H95" s="58"/>
      <c r="I95" s="41" t="s">
        <v>6</v>
      </c>
      <c r="J95" s="41"/>
      <c r="K95" s="41"/>
      <c r="L95" s="17" t="s">
        <v>12</v>
      </c>
    </row>
    <row r="96" spans="1:12" x14ac:dyDescent="0.2">
      <c r="A96" s="59"/>
      <c r="B96" s="59"/>
      <c r="C96" s="59"/>
      <c r="D96" s="59"/>
      <c r="E96" s="59"/>
      <c r="F96" s="59"/>
      <c r="G96" s="59"/>
      <c r="H96" s="59"/>
      <c r="I96" s="42" t="s">
        <v>5</v>
      </c>
      <c r="J96" s="42"/>
      <c r="K96" s="15" t="s">
        <v>82</v>
      </c>
      <c r="L96" s="16" t="s">
        <v>7</v>
      </c>
    </row>
    <row r="97" spans="1:12" x14ac:dyDescent="0.2">
      <c r="A97" s="52" t="s">
        <v>74</v>
      </c>
      <c r="B97" s="52"/>
      <c r="C97" s="52"/>
      <c r="D97" s="52"/>
      <c r="E97" s="52"/>
      <c r="F97" s="22" t="s">
        <v>79</v>
      </c>
      <c r="G97" s="55">
        <v>21</v>
      </c>
      <c r="H97" s="55"/>
      <c r="I97" s="56"/>
      <c r="J97" s="56"/>
      <c r="K97" s="28">
        <f>G97*I97</f>
        <v>0</v>
      </c>
      <c r="L97" s="34"/>
    </row>
    <row r="98" spans="1:12" x14ac:dyDescent="0.2">
      <c r="A98" s="52" t="s">
        <v>75</v>
      </c>
      <c r="B98" s="52"/>
      <c r="C98" s="52"/>
      <c r="D98" s="52"/>
      <c r="E98" s="52"/>
      <c r="F98" s="22" t="s">
        <v>80</v>
      </c>
      <c r="G98" s="55">
        <v>20</v>
      </c>
      <c r="H98" s="55"/>
      <c r="I98" s="56"/>
      <c r="J98" s="56"/>
      <c r="K98" s="28">
        <f t="shared" ref="K98:K103" si="4">G98*I98</f>
        <v>0</v>
      </c>
      <c r="L98" s="34"/>
    </row>
    <row r="99" spans="1:12" x14ac:dyDescent="0.2">
      <c r="A99" s="52" t="s">
        <v>76</v>
      </c>
      <c r="B99" s="52"/>
      <c r="C99" s="52"/>
      <c r="D99" s="52"/>
      <c r="E99" s="52"/>
      <c r="F99" s="22" t="s">
        <v>80</v>
      </c>
      <c r="G99" s="55">
        <v>11</v>
      </c>
      <c r="H99" s="55"/>
      <c r="I99" s="56"/>
      <c r="J99" s="56"/>
      <c r="K99" s="28">
        <f t="shared" si="4"/>
        <v>0</v>
      </c>
      <c r="L99" s="34"/>
    </row>
    <row r="100" spans="1:12" ht="24.75" customHeight="1" x14ac:dyDescent="0.2">
      <c r="A100" s="52" t="s">
        <v>78</v>
      </c>
      <c r="B100" s="52"/>
      <c r="C100" s="52"/>
      <c r="D100" s="52"/>
      <c r="E100" s="52"/>
      <c r="F100" s="22" t="s">
        <v>28</v>
      </c>
      <c r="G100" s="53"/>
      <c r="H100" s="53"/>
      <c r="I100" s="56">
        <v>1</v>
      </c>
      <c r="J100" s="56"/>
      <c r="K100" s="28">
        <f t="shared" si="4"/>
        <v>0</v>
      </c>
      <c r="L100" s="34"/>
    </row>
    <row r="101" spans="1:12" x14ac:dyDescent="0.2">
      <c r="A101" s="52" t="s">
        <v>77</v>
      </c>
      <c r="B101" s="52"/>
      <c r="C101" s="52"/>
      <c r="D101" s="52"/>
      <c r="E101" s="52"/>
      <c r="F101" s="22" t="s">
        <v>28</v>
      </c>
      <c r="G101" s="53"/>
      <c r="H101" s="53"/>
      <c r="I101" s="56">
        <v>1</v>
      </c>
      <c r="J101" s="56"/>
      <c r="K101" s="28">
        <f t="shared" si="4"/>
        <v>0</v>
      </c>
      <c r="L101" s="34"/>
    </row>
    <row r="102" spans="1:12" x14ac:dyDescent="0.2">
      <c r="A102" s="52" t="s">
        <v>81</v>
      </c>
      <c r="B102" s="52"/>
      <c r="C102" s="52"/>
      <c r="D102" s="52"/>
      <c r="E102" s="52"/>
      <c r="F102" s="22" t="s">
        <v>28</v>
      </c>
      <c r="G102" s="53"/>
      <c r="H102" s="53"/>
      <c r="I102" s="56">
        <v>1</v>
      </c>
      <c r="J102" s="56"/>
      <c r="K102" s="28">
        <f t="shared" si="4"/>
        <v>0</v>
      </c>
      <c r="L102" s="34"/>
    </row>
    <row r="103" spans="1:12" x14ac:dyDescent="0.2">
      <c r="A103" s="52" t="s">
        <v>50</v>
      </c>
      <c r="B103" s="52"/>
      <c r="C103" s="52"/>
      <c r="D103" s="52"/>
      <c r="E103" s="52"/>
      <c r="F103" s="20"/>
      <c r="G103" s="53"/>
      <c r="H103" s="53"/>
      <c r="I103" s="56"/>
      <c r="J103" s="56"/>
      <c r="K103" s="28">
        <f t="shared" si="4"/>
        <v>0</v>
      </c>
      <c r="L103" s="34"/>
    </row>
    <row r="104" spans="1:12" ht="12.75" customHeight="1" thickBot="1" x14ac:dyDescent="0.25">
      <c r="A104" s="60" t="s">
        <v>104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35">
        <f>SUM(K97:K103)</f>
        <v>0</v>
      </c>
      <c r="L104" s="85">
        <f>SUM(L97:L103)</f>
        <v>0</v>
      </c>
    </row>
    <row r="105" spans="1:12" ht="14.25" thickTop="1" thickBot="1" x14ac:dyDescent="0.25">
      <c r="A105" s="57" t="s">
        <v>89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</row>
    <row r="106" spans="1:12" ht="13.5" thickTop="1" x14ac:dyDescent="0.2">
      <c r="A106" s="58" t="s">
        <v>9</v>
      </c>
      <c r="B106" s="58"/>
      <c r="C106" s="58"/>
      <c r="D106" s="58"/>
      <c r="E106" s="58"/>
      <c r="F106" s="58" t="s">
        <v>10</v>
      </c>
      <c r="G106" s="58" t="s">
        <v>11</v>
      </c>
      <c r="H106" s="58"/>
      <c r="I106" s="41" t="s">
        <v>6</v>
      </c>
      <c r="J106" s="41"/>
      <c r="K106" s="41"/>
      <c r="L106" s="17" t="s">
        <v>12</v>
      </c>
    </row>
    <row r="107" spans="1:12" x14ac:dyDescent="0.2">
      <c r="A107" s="59"/>
      <c r="B107" s="59"/>
      <c r="C107" s="59"/>
      <c r="D107" s="59"/>
      <c r="E107" s="59"/>
      <c r="F107" s="59"/>
      <c r="G107" s="59"/>
      <c r="H107" s="59"/>
      <c r="I107" s="42" t="s">
        <v>5</v>
      </c>
      <c r="J107" s="42"/>
      <c r="K107" s="15" t="s">
        <v>82</v>
      </c>
      <c r="L107" s="16" t="s">
        <v>7</v>
      </c>
    </row>
    <row r="108" spans="1:12" ht="24" customHeight="1" x14ac:dyDescent="0.2">
      <c r="A108" s="61" t="s">
        <v>90</v>
      </c>
      <c r="B108" s="61"/>
      <c r="C108" s="61"/>
      <c r="D108" s="61"/>
      <c r="E108" s="61"/>
      <c r="F108" s="20" t="s">
        <v>27</v>
      </c>
      <c r="G108" s="53">
        <v>7500</v>
      </c>
      <c r="H108" s="53"/>
      <c r="I108" s="56"/>
      <c r="J108" s="56"/>
      <c r="K108" s="28">
        <f>G108*I108</f>
        <v>0</v>
      </c>
      <c r="L108" s="83"/>
    </row>
    <row r="109" spans="1:12" ht="23.25" customHeight="1" x14ac:dyDescent="0.2">
      <c r="A109" s="61" t="s">
        <v>91</v>
      </c>
      <c r="B109" s="61"/>
      <c r="C109" s="61"/>
      <c r="D109" s="61"/>
      <c r="E109" s="61"/>
      <c r="F109" s="20" t="s">
        <v>27</v>
      </c>
      <c r="G109" s="53">
        <v>9000</v>
      </c>
      <c r="H109" s="53"/>
      <c r="I109" s="56"/>
      <c r="J109" s="56"/>
      <c r="K109" s="28">
        <f t="shared" ref="K109:K117" si="5">G109*I109</f>
        <v>0</v>
      </c>
      <c r="L109" s="83"/>
    </row>
    <row r="110" spans="1:12" x14ac:dyDescent="0.2">
      <c r="A110" s="52" t="s">
        <v>92</v>
      </c>
      <c r="B110" s="52"/>
      <c r="C110" s="52"/>
      <c r="D110" s="52"/>
      <c r="E110" s="52"/>
      <c r="F110" s="22" t="s">
        <v>27</v>
      </c>
      <c r="G110" s="55">
        <v>1200</v>
      </c>
      <c r="H110" s="55"/>
      <c r="I110" s="56"/>
      <c r="J110" s="56"/>
      <c r="K110" s="28">
        <f t="shared" si="5"/>
        <v>0</v>
      </c>
      <c r="L110" s="83"/>
    </row>
    <row r="111" spans="1:12" x14ac:dyDescent="0.2">
      <c r="A111" s="52" t="s">
        <v>93</v>
      </c>
      <c r="B111" s="52"/>
      <c r="C111" s="52"/>
      <c r="D111" s="52"/>
      <c r="E111" s="52"/>
      <c r="F111" s="22" t="s">
        <v>27</v>
      </c>
      <c r="G111" s="55">
        <v>350</v>
      </c>
      <c r="H111" s="55"/>
      <c r="I111" s="56"/>
      <c r="J111" s="56"/>
      <c r="K111" s="28">
        <f t="shared" si="5"/>
        <v>0</v>
      </c>
      <c r="L111" s="83"/>
    </row>
    <row r="112" spans="1:12" x14ac:dyDescent="0.2">
      <c r="A112" s="52" t="s">
        <v>94</v>
      </c>
      <c r="B112" s="52"/>
      <c r="C112" s="52"/>
      <c r="D112" s="52"/>
      <c r="E112" s="52"/>
      <c r="F112" s="22" t="s">
        <v>28</v>
      </c>
      <c r="G112" s="53"/>
      <c r="H112" s="53"/>
      <c r="I112" s="56">
        <v>1</v>
      </c>
      <c r="J112" s="56"/>
      <c r="K112" s="28">
        <f t="shared" si="5"/>
        <v>0</v>
      </c>
      <c r="L112" s="83"/>
    </row>
    <row r="113" spans="1:12" x14ac:dyDescent="0.2">
      <c r="A113" s="52" t="s">
        <v>95</v>
      </c>
      <c r="B113" s="52"/>
      <c r="C113" s="52"/>
      <c r="D113" s="52"/>
      <c r="E113" s="52"/>
      <c r="F113" s="22" t="s">
        <v>27</v>
      </c>
      <c r="G113" s="55">
        <v>30</v>
      </c>
      <c r="H113" s="55"/>
      <c r="I113" s="56"/>
      <c r="J113" s="56"/>
      <c r="K113" s="28">
        <f t="shared" si="5"/>
        <v>0</v>
      </c>
      <c r="L113" s="83"/>
    </row>
    <row r="114" spans="1:12" x14ac:dyDescent="0.2">
      <c r="A114" s="52" t="s">
        <v>96</v>
      </c>
      <c r="B114" s="52"/>
      <c r="C114" s="52"/>
      <c r="D114" s="52"/>
      <c r="E114" s="52"/>
      <c r="F114" s="22" t="s">
        <v>27</v>
      </c>
      <c r="G114" s="55">
        <v>10</v>
      </c>
      <c r="H114" s="55"/>
      <c r="I114" s="56"/>
      <c r="J114" s="56"/>
      <c r="K114" s="28">
        <f t="shared" si="5"/>
        <v>0</v>
      </c>
      <c r="L114" s="83"/>
    </row>
    <row r="115" spans="1:12" x14ac:dyDescent="0.2">
      <c r="A115" s="52" t="s">
        <v>97</v>
      </c>
      <c r="B115" s="52"/>
      <c r="C115" s="52"/>
      <c r="D115" s="52"/>
      <c r="E115" s="52"/>
      <c r="F115" s="22" t="s">
        <v>26</v>
      </c>
      <c r="G115" s="55">
        <v>70</v>
      </c>
      <c r="H115" s="55"/>
      <c r="I115" s="56"/>
      <c r="J115" s="56"/>
      <c r="K115" s="28">
        <f t="shared" si="5"/>
        <v>0</v>
      </c>
      <c r="L115" s="83"/>
    </row>
    <row r="116" spans="1:12" x14ac:dyDescent="0.2">
      <c r="A116" s="52" t="s">
        <v>98</v>
      </c>
      <c r="B116" s="52"/>
      <c r="C116" s="52"/>
      <c r="D116" s="52"/>
      <c r="E116" s="52"/>
      <c r="F116" s="22" t="s">
        <v>27</v>
      </c>
      <c r="G116" s="55">
        <v>2300</v>
      </c>
      <c r="H116" s="55"/>
      <c r="I116" s="56"/>
      <c r="J116" s="56"/>
      <c r="K116" s="28">
        <f t="shared" si="5"/>
        <v>0</v>
      </c>
      <c r="L116" s="83"/>
    </row>
    <row r="117" spans="1:12" x14ac:dyDescent="0.2">
      <c r="A117" s="52" t="s">
        <v>50</v>
      </c>
      <c r="B117" s="52"/>
      <c r="C117" s="52"/>
      <c r="D117" s="52"/>
      <c r="E117" s="52"/>
      <c r="F117" s="20"/>
      <c r="G117" s="53"/>
      <c r="H117" s="53"/>
      <c r="I117" s="56"/>
      <c r="J117" s="56"/>
      <c r="K117" s="28">
        <f t="shared" si="5"/>
        <v>0</v>
      </c>
      <c r="L117" s="83"/>
    </row>
    <row r="118" spans="1:12" ht="12.75" customHeight="1" x14ac:dyDescent="0.2">
      <c r="A118" s="47" t="s">
        <v>105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32">
        <f>SUM(K108:K117)</f>
        <v>0</v>
      </c>
      <c r="L118" s="84">
        <f>SUM(L108:L117)</f>
        <v>0</v>
      </c>
    </row>
    <row r="119" spans="1:12" ht="13.5" thickBot="1" x14ac:dyDescent="0.25">
      <c r="A119" s="49"/>
      <c r="B119" s="49"/>
      <c r="C119" s="49"/>
      <c r="D119" s="49"/>
      <c r="E119" s="49"/>
      <c r="F119" s="13"/>
      <c r="G119" s="50"/>
      <c r="H119" s="50"/>
      <c r="I119" s="51"/>
      <c r="J119" s="51"/>
      <c r="K119" s="14"/>
      <c r="L119" s="14"/>
    </row>
    <row r="120" spans="1:12" ht="21" customHeight="1" thickTop="1" thickBot="1" x14ac:dyDescent="0.25">
      <c r="A120" s="48" t="s">
        <v>106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</row>
    <row r="121" spans="1:12" ht="12.75" customHeight="1" thickTop="1" x14ac:dyDescent="0.2">
      <c r="A121" s="43" t="s">
        <v>107</v>
      </c>
      <c r="B121" s="43"/>
      <c r="C121" s="43"/>
      <c r="D121" s="43"/>
      <c r="E121" s="43"/>
      <c r="F121" s="43"/>
      <c r="G121" s="43"/>
      <c r="H121" s="43"/>
      <c r="I121" s="43"/>
      <c r="J121" s="43"/>
      <c r="K121" s="41" t="s">
        <v>13</v>
      </c>
      <c r="L121" s="17" t="s">
        <v>12</v>
      </c>
    </row>
    <row r="122" spans="1:12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2"/>
      <c r="L122" s="16" t="s">
        <v>7</v>
      </c>
    </row>
    <row r="123" spans="1:12" x14ac:dyDescent="0.2">
      <c r="A123" s="45" t="s">
        <v>83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36">
        <f>K15</f>
        <v>0</v>
      </c>
      <c r="L123" s="36">
        <f>L15</f>
        <v>0</v>
      </c>
    </row>
    <row r="124" spans="1:12" x14ac:dyDescent="0.2">
      <c r="A124" s="45" t="s">
        <v>84</v>
      </c>
      <c r="B124" s="45"/>
      <c r="C124" s="45"/>
      <c r="D124" s="45"/>
      <c r="E124" s="45"/>
      <c r="F124" s="45"/>
      <c r="G124" s="45"/>
      <c r="H124" s="45"/>
      <c r="I124" s="45"/>
      <c r="J124" s="45"/>
      <c r="K124" s="36">
        <f>K33</f>
        <v>0</v>
      </c>
      <c r="L124" s="36">
        <f>L33</f>
        <v>0</v>
      </c>
    </row>
    <row r="125" spans="1:12" x14ac:dyDescent="0.2">
      <c r="A125" s="45" t="s">
        <v>85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36">
        <f>K54</f>
        <v>0</v>
      </c>
      <c r="L125" s="36">
        <f>L54</f>
        <v>0</v>
      </c>
    </row>
    <row r="126" spans="1:12" x14ac:dyDescent="0.2">
      <c r="A126" s="45" t="s">
        <v>86</v>
      </c>
      <c r="B126" s="45"/>
      <c r="C126" s="45"/>
      <c r="D126" s="45"/>
      <c r="E126" s="45"/>
      <c r="F126" s="45"/>
      <c r="G126" s="45"/>
      <c r="H126" s="45"/>
      <c r="I126" s="45"/>
      <c r="J126" s="45"/>
      <c r="K126" s="36">
        <f>K80</f>
        <v>0</v>
      </c>
      <c r="L126" s="36">
        <f>L80</f>
        <v>0</v>
      </c>
    </row>
    <row r="127" spans="1:12" x14ac:dyDescent="0.2">
      <c r="A127" s="45" t="s">
        <v>87</v>
      </c>
      <c r="B127" s="45"/>
      <c r="C127" s="45"/>
      <c r="D127" s="45"/>
      <c r="E127" s="45"/>
      <c r="F127" s="45"/>
      <c r="G127" s="45"/>
      <c r="H127" s="45"/>
      <c r="I127" s="45"/>
      <c r="J127" s="45"/>
      <c r="K127" s="36">
        <f>K93</f>
        <v>0</v>
      </c>
      <c r="L127" s="36">
        <f>L93</f>
        <v>0</v>
      </c>
    </row>
    <row r="128" spans="1:12" x14ac:dyDescent="0.2">
      <c r="A128" s="45" t="s">
        <v>88</v>
      </c>
      <c r="B128" s="45"/>
      <c r="C128" s="45"/>
      <c r="D128" s="45"/>
      <c r="E128" s="45"/>
      <c r="F128" s="45"/>
      <c r="G128" s="45"/>
      <c r="H128" s="45"/>
      <c r="I128" s="45"/>
      <c r="J128" s="45"/>
      <c r="K128" s="36">
        <f>K104</f>
        <v>0</v>
      </c>
      <c r="L128" s="36">
        <f>L104</f>
        <v>0</v>
      </c>
    </row>
    <row r="129" spans="1:12" x14ac:dyDescent="0.2">
      <c r="A129" s="45" t="s">
        <v>89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36">
        <f>K118</f>
        <v>0</v>
      </c>
      <c r="L129" s="36">
        <f>L118</f>
        <v>0</v>
      </c>
    </row>
    <row r="130" spans="1:12" x14ac:dyDescent="0.2">
      <c r="A130" s="46" t="s">
        <v>108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39">
        <v>0</v>
      </c>
      <c r="L130" s="37">
        <f>SUM(L123:L129)</f>
        <v>0</v>
      </c>
    </row>
    <row r="131" spans="1:12" x14ac:dyDescent="0.2">
      <c r="A131" s="46" t="s">
        <v>109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0">
        <f>IF(K130 &lt; 1999999.99, K130*0.03, "")</f>
        <v>0</v>
      </c>
      <c r="L131" s="38">
        <f>IF(L130 &lt; 199999.99, L130*0.03, L130)</f>
        <v>0</v>
      </c>
    </row>
    <row r="132" spans="1:12" x14ac:dyDescent="0.2">
      <c r="A132" s="46" t="s">
        <v>111</v>
      </c>
      <c r="B132" s="46"/>
      <c r="C132" s="46"/>
      <c r="D132" s="46"/>
      <c r="E132" s="46"/>
      <c r="F132" s="46"/>
      <c r="G132" s="46"/>
      <c r="H132" s="46"/>
      <c r="I132" s="46"/>
      <c r="J132" s="46"/>
      <c r="K132" s="40" t="str">
        <f>IF(K130 &gt; 1999999.99, K130*0.02,"")</f>
        <v/>
      </c>
      <c r="L132" s="38">
        <f>IF(L130 &gt; 199999.99, L130*0.02, L130)</f>
        <v>0</v>
      </c>
    </row>
  </sheetData>
  <customSheetViews>
    <customSheetView guid="{7666CDB7-7B49-46A0-8F96-DE0D560BCF4D}" scale="115" showPageBreaks="1" printArea="1" topLeftCell="A100">
      <selection sqref="A1:L131"/>
      <pageMargins left="0.5" right="0.25" top="0.5" bottom="0.45" header="0.3" footer="0.3"/>
      <pageSetup orientation="portrait" r:id="rId1"/>
      <headerFooter alignWithMargins="0">
        <oddFooter>&amp;L&amp;8 7/7/2025&amp;C&amp;8&amp;P of &amp;N&amp;R&amp;8Public Infrastructure Cost Estimating Tool</oddFooter>
      </headerFooter>
    </customSheetView>
  </customSheetViews>
  <mergeCells count="311">
    <mergeCell ref="A1:L1"/>
    <mergeCell ref="A2:L2"/>
    <mergeCell ref="A132:J132"/>
    <mergeCell ref="A22:E22"/>
    <mergeCell ref="A23:E23"/>
    <mergeCell ref="A24:E24"/>
    <mergeCell ref="A25:E25"/>
    <mergeCell ref="E4:L4"/>
    <mergeCell ref="E5:L5"/>
    <mergeCell ref="E6:L6"/>
    <mergeCell ref="E7:L7"/>
    <mergeCell ref="A10:L10"/>
    <mergeCell ref="A4:D4"/>
    <mergeCell ref="A5:D5"/>
    <mergeCell ref="A6:D6"/>
    <mergeCell ref="A7:D7"/>
    <mergeCell ref="A43:E43"/>
    <mergeCell ref="A44:E44"/>
    <mergeCell ref="A45:E45"/>
    <mergeCell ref="A46:E46"/>
    <mergeCell ref="A47:E47"/>
    <mergeCell ref="A39:E39"/>
    <mergeCell ref="A40:E40"/>
    <mergeCell ref="A41:E41"/>
    <mergeCell ref="A42:E42"/>
    <mergeCell ref="A62:E62"/>
    <mergeCell ref="A63:E63"/>
    <mergeCell ref="A64:E64"/>
    <mergeCell ref="A65:E65"/>
    <mergeCell ref="A66:E66"/>
    <mergeCell ref="A60:E60"/>
    <mergeCell ref="A61:E61"/>
    <mergeCell ref="A77:E77"/>
    <mergeCell ref="A51:E51"/>
    <mergeCell ref="A52:E52"/>
    <mergeCell ref="A53:E53"/>
    <mergeCell ref="A55:E55"/>
    <mergeCell ref="A48:E48"/>
    <mergeCell ref="G41:H41"/>
    <mergeCell ref="G42:H42"/>
    <mergeCell ref="G43:H43"/>
    <mergeCell ref="G44:H44"/>
    <mergeCell ref="G45:H45"/>
    <mergeCell ref="F37:F38"/>
    <mergeCell ref="G37:H38"/>
    <mergeCell ref="G39:H39"/>
    <mergeCell ref="G40:H40"/>
    <mergeCell ref="G62:H62"/>
    <mergeCell ref="G63:H63"/>
    <mergeCell ref="G64:H64"/>
    <mergeCell ref="G65:H65"/>
    <mergeCell ref="G66:H66"/>
    <mergeCell ref="G77:H77"/>
    <mergeCell ref="G61:H61"/>
    <mergeCell ref="G46:H46"/>
    <mergeCell ref="G47:H47"/>
    <mergeCell ref="G51:H51"/>
    <mergeCell ref="G52:H52"/>
    <mergeCell ref="G53:H53"/>
    <mergeCell ref="G55:H55"/>
    <mergeCell ref="G72:H72"/>
    <mergeCell ref="G75:H75"/>
    <mergeCell ref="G76:H76"/>
    <mergeCell ref="G58:H59"/>
    <mergeCell ref="G48:H48"/>
    <mergeCell ref="A31:E31"/>
    <mergeCell ref="G78:H78"/>
    <mergeCell ref="G79:H79"/>
    <mergeCell ref="G81:H81"/>
    <mergeCell ref="A80:J80"/>
    <mergeCell ref="G67:H67"/>
    <mergeCell ref="G68:H68"/>
    <mergeCell ref="G69:H69"/>
    <mergeCell ref="G70:H70"/>
    <mergeCell ref="G71:H71"/>
    <mergeCell ref="A81:E81"/>
    <mergeCell ref="A72:E72"/>
    <mergeCell ref="A75:E75"/>
    <mergeCell ref="A76:E76"/>
    <mergeCell ref="A78:E78"/>
    <mergeCell ref="A79:E79"/>
    <mergeCell ref="A67:E67"/>
    <mergeCell ref="A68:E68"/>
    <mergeCell ref="A69:E69"/>
    <mergeCell ref="A70:E70"/>
    <mergeCell ref="A71:E71"/>
    <mergeCell ref="I71:J71"/>
    <mergeCell ref="I72:J72"/>
    <mergeCell ref="I75:J75"/>
    <mergeCell ref="I46:J46"/>
    <mergeCell ref="I38:J38"/>
    <mergeCell ref="I39:J39"/>
    <mergeCell ref="I40:J40"/>
    <mergeCell ref="I41:J41"/>
    <mergeCell ref="I37:K37"/>
    <mergeCell ref="A36:L36"/>
    <mergeCell ref="I13:J13"/>
    <mergeCell ref="I22:J22"/>
    <mergeCell ref="I23:J23"/>
    <mergeCell ref="I24:J24"/>
    <mergeCell ref="I25:J25"/>
    <mergeCell ref="I26:J26"/>
    <mergeCell ref="I27:J27"/>
    <mergeCell ref="I28:J28"/>
    <mergeCell ref="I30:J30"/>
    <mergeCell ref="I31:J31"/>
    <mergeCell ref="I32:J32"/>
    <mergeCell ref="I34:J34"/>
    <mergeCell ref="I29:J29"/>
    <mergeCell ref="A37:E38"/>
    <mergeCell ref="A32:E32"/>
    <mergeCell ref="A34:E34"/>
    <mergeCell ref="A29:E29"/>
    <mergeCell ref="I47:J47"/>
    <mergeCell ref="I51:J51"/>
    <mergeCell ref="I52:J52"/>
    <mergeCell ref="I53:J53"/>
    <mergeCell ref="I55:J55"/>
    <mergeCell ref="G22:H22"/>
    <mergeCell ref="G23:H23"/>
    <mergeCell ref="G24:H24"/>
    <mergeCell ref="I59:J59"/>
    <mergeCell ref="A56:L56"/>
    <mergeCell ref="A57:L57"/>
    <mergeCell ref="A58:E59"/>
    <mergeCell ref="F58:F59"/>
    <mergeCell ref="G31:H31"/>
    <mergeCell ref="G32:H32"/>
    <mergeCell ref="G34:H34"/>
    <mergeCell ref="G29:H29"/>
    <mergeCell ref="A35:L35"/>
    <mergeCell ref="A33:J33"/>
    <mergeCell ref="G25:H25"/>
    <mergeCell ref="I42:J42"/>
    <mergeCell ref="I43:J43"/>
    <mergeCell ref="I44:J44"/>
    <mergeCell ref="I45:J45"/>
    <mergeCell ref="A9:L9"/>
    <mergeCell ref="G13:H13"/>
    <mergeCell ref="I11:K11"/>
    <mergeCell ref="A11:E12"/>
    <mergeCell ref="F11:F12"/>
    <mergeCell ref="G11:H12"/>
    <mergeCell ref="I12:J12"/>
    <mergeCell ref="G14:H14"/>
    <mergeCell ref="G21:H21"/>
    <mergeCell ref="A13:E13"/>
    <mergeCell ref="G26:H26"/>
    <mergeCell ref="G27:H27"/>
    <mergeCell ref="G28:H28"/>
    <mergeCell ref="G30:H30"/>
    <mergeCell ref="I14:J14"/>
    <mergeCell ref="I21:J21"/>
    <mergeCell ref="A14:E14"/>
    <mergeCell ref="A21:E21"/>
    <mergeCell ref="A19:E20"/>
    <mergeCell ref="F19:F20"/>
    <mergeCell ref="G19:H20"/>
    <mergeCell ref="I19:K19"/>
    <mergeCell ref="I20:J20"/>
    <mergeCell ref="A17:L17"/>
    <mergeCell ref="A16:E16"/>
    <mergeCell ref="G16:H16"/>
    <mergeCell ref="I16:J16"/>
    <mergeCell ref="A18:L18"/>
    <mergeCell ref="A15:J15"/>
    <mergeCell ref="A26:E26"/>
    <mergeCell ref="A27:E27"/>
    <mergeCell ref="A28:E28"/>
    <mergeCell ref="A30:E30"/>
    <mergeCell ref="I48:J48"/>
    <mergeCell ref="A49:E49"/>
    <mergeCell ref="G49:H49"/>
    <mergeCell ref="I49:J49"/>
    <mergeCell ref="A50:E50"/>
    <mergeCell ref="G50:H50"/>
    <mergeCell ref="I50:J50"/>
    <mergeCell ref="A82:L82"/>
    <mergeCell ref="A83:L83"/>
    <mergeCell ref="I78:J78"/>
    <mergeCell ref="I66:J66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I58:K58"/>
    <mergeCell ref="G60:H60"/>
    <mergeCell ref="A54:J54"/>
    <mergeCell ref="I60:J60"/>
    <mergeCell ref="A84:E85"/>
    <mergeCell ref="F84:F85"/>
    <mergeCell ref="G84:H85"/>
    <mergeCell ref="I84:K84"/>
    <mergeCell ref="I85:J85"/>
    <mergeCell ref="I77:J77"/>
    <mergeCell ref="A73:E73"/>
    <mergeCell ref="G73:H73"/>
    <mergeCell ref="I73:J73"/>
    <mergeCell ref="A74:E74"/>
    <mergeCell ref="G74:H74"/>
    <mergeCell ref="I74:J74"/>
    <mergeCell ref="I79:J79"/>
    <mergeCell ref="I81:J81"/>
    <mergeCell ref="I76:J76"/>
    <mergeCell ref="A88:E88"/>
    <mergeCell ref="G88:H88"/>
    <mergeCell ref="I88:J88"/>
    <mergeCell ref="A89:E89"/>
    <mergeCell ref="G89:H89"/>
    <mergeCell ref="I89:J89"/>
    <mergeCell ref="A86:E86"/>
    <mergeCell ref="G86:H86"/>
    <mergeCell ref="I86:J86"/>
    <mergeCell ref="A87:E87"/>
    <mergeCell ref="G87:H87"/>
    <mergeCell ref="I87:J87"/>
    <mergeCell ref="A92:E92"/>
    <mergeCell ref="G92:H92"/>
    <mergeCell ref="I92:J92"/>
    <mergeCell ref="A94:L94"/>
    <mergeCell ref="A90:E90"/>
    <mergeCell ref="G90:H90"/>
    <mergeCell ref="I90:J90"/>
    <mergeCell ref="A91:E91"/>
    <mergeCell ref="G91:H91"/>
    <mergeCell ref="I91:J91"/>
    <mergeCell ref="I96:J96"/>
    <mergeCell ref="A97:E97"/>
    <mergeCell ref="G97:H97"/>
    <mergeCell ref="I97:J97"/>
    <mergeCell ref="A95:E96"/>
    <mergeCell ref="F95:F96"/>
    <mergeCell ref="G95:H96"/>
    <mergeCell ref="I95:K95"/>
    <mergeCell ref="A93:J93"/>
    <mergeCell ref="A100:E100"/>
    <mergeCell ref="G100:H100"/>
    <mergeCell ref="I100:J100"/>
    <mergeCell ref="A101:E101"/>
    <mergeCell ref="G101:H101"/>
    <mergeCell ref="I101:J101"/>
    <mergeCell ref="A98:E98"/>
    <mergeCell ref="G98:H98"/>
    <mergeCell ref="I98:J98"/>
    <mergeCell ref="A99:E99"/>
    <mergeCell ref="G99:H99"/>
    <mergeCell ref="I99:J99"/>
    <mergeCell ref="A110:E110"/>
    <mergeCell ref="G110:H110"/>
    <mergeCell ref="I110:J110"/>
    <mergeCell ref="A108:E108"/>
    <mergeCell ref="G108:H108"/>
    <mergeCell ref="I108:J108"/>
    <mergeCell ref="A109:E109"/>
    <mergeCell ref="G109:H109"/>
    <mergeCell ref="I109:J109"/>
    <mergeCell ref="A102:E102"/>
    <mergeCell ref="G102:H102"/>
    <mergeCell ref="I102:J102"/>
    <mergeCell ref="A105:L105"/>
    <mergeCell ref="A106:E107"/>
    <mergeCell ref="F106:F107"/>
    <mergeCell ref="G106:H107"/>
    <mergeCell ref="I106:K106"/>
    <mergeCell ref="A104:J104"/>
    <mergeCell ref="I107:J107"/>
    <mergeCell ref="A103:E103"/>
    <mergeCell ref="G103:H103"/>
    <mergeCell ref="I103:J103"/>
    <mergeCell ref="A113:E113"/>
    <mergeCell ref="G113:H113"/>
    <mergeCell ref="I113:J113"/>
    <mergeCell ref="A114:E114"/>
    <mergeCell ref="G114:H114"/>
    <mergeCell ref="I114:J114"/>
    <mergeCell ref="A111:E111"/>
    <mergeCell ref="G111:H111"/>
    <mergeCell ref="I111:J111"/>
    <mergeCell ref="A112:E112"/>
    <mergeCell ref="G112:H112"/>
    <mergeCell ref="I112:J112"/>
    <mergeCell ref="A118:J118"/>
    <mergeCell ref="A120:L120"/>
    <mergeCell ref="A119:E119"/>
    <mergeCell ref="G119:H119"/>
    <mergeCell ref="I119:J119"/>
    <mergeCell ref="A117:E117"/>
    <mergeCell ref="G117:H117"/>
    <mergeCell ref="I117:J117"/>
    <mergeCell ref="A115:E115"/>
    <mergeCell ref="G115:H115"/>
    <mergeCell ref="I115:J115"/>
    <mergeCell ref="A116:E116"/>
    <mergeCell ref="G116:H116"/>
    <mergeCell ref="I116:J116"/>
    <mergeCell ref="K121:K122"/>
    <mergeCell ref="A121:J122"/>
    <mergeCell ref="A127:J127"/>
    <mergeCell ref="A128:J128"/>
    <mergeCell ref="A129:J129"/>
    <mergeCell ref="A130:J130"/>
    <mergeCell ref="A131:J131"/>
    <mergeCell ref="A123:J123"/>
    <mergeCell ref="A124:J124"/>
    <mergeCell ref="A125:J125"/>
    <mergeCell ref="A126:J126"/>
  </mergeCells>
  <phoneticPr fontId="2" type="noConversion"/>
  <pageMargins left="0.5" right="0.25" top="0.5" bottom="0.45" header="0.3" footer="0.3"/>
  <pageSetup orientation="portrait" r:id="rId2"/>
  <headerFooter alignWithMargins="0">
    <oddFooter>&amp;L&amp;8 7/7/2025&amp;C&amp;8&amp;P of &amp;N&amp;R&amp;8Public Infrastructure Cost Estimating Tool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 Typing in Form</vt:lpstr>
      <vt:lpstr>'for Typing in Form'!Print_Area</vt:lpstr>
    </vt:vector>
  </TitlesOfParts>
  <Company>City of Richland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Employee</dc:creator>
  <cp:lastModifiedBy>Zanin, Heather</cp:lastModifiedBy>
  <cp:lastPrinted>2025-07-07T21:28:29Z</cp:lastPrinted>
  <dcterms:created xsi:type="dcterms:W3CDTF">2009-08-17T19:43:57Z</dcterms:created>
  <dcterms:modified xsi:type="dcterms:W3CDTF">2025-07-07T21:43:34Z</dcterms:modified>
</cp:coreProperties>
</file>